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shlomig\Desktop\"/>
    </mc:Choice>
  </mc:AlternateContent>
  <xr:revisionPtr revIDLastSave="0" documentId="13_ncr:1_{26D5C0EB-F6F0-4DC7-98E3-72044C22644E}" xr6:coauthVersionLast="47" xr6:coauthVersionMax="47" xr10:uidLastSave="{00000000-0000-0000-0000-000000000000}"/>
  <bookViews>
    <workbookView xWindow="-108" yWindow="-108" windowWidth="23256" windowHeight="12456" xr2:uid="{00000000-000D-0000-FFFF-FFFF00000000}"/>
  </bookViews>
  <sheets>
    <sheet name="30222_01" sheetId="1" r:id="rId1"/>
  </sheets>
  <definedNames>
    <definedName name="_xlnm._FilterDatabase" localSheetId="0" hidden="1">'30222_01'!$A$4:$H$106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 i="1" l="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6" i="1"/>
  <c r="H7" i="1"/>
  <c r="H8" i="1"/>
  <c r="H105" i="1" l="1"/>
  <c r="H106" i="1" s="1"/>
  <c r="F31" i="1" l="1"/>
  <c r="F33" i="1" l="1"/>
  <c r="F55" i="1"/>
  <c r="F52" i="1"/>
  <c r="F63" i="1"/>
  <c r="F47" i="1"/>
  <c r="F44" i="1"/>
  <c r="F6" i="1"/>
  <c r="F104" i="1"/>
  <c r="F103" i="1"/>
  <c r="F102" i="1"/>
  <c r="F101" i="1"/>
  <c r="F100" i="1"/>
  <c r="F99" i="1"/>
  <c r="F97" i="1"/>
  <c r="F96" i="1"/>
  <c r="F94" i="1"/>
  <c r="F91" i="1"/>
  <c r="F89" i="1"/>
  <c r="F87" i="1"/>
  <c r="F84" i="1"/>
  <c r="F83" i="1"/>
  <c r="F24" i="1"/>
  <c r="F20" i="1"/>
  <c r="F18" i="1"/>
  <c r="F17" i="1"/>
  <c r="F16" i="1"/>
  <c r="F15" i="1"/>
  <c r="F80" i="1"/>
  <c r="F78" i="1"/>
  <c r="F74" i="1"/>
  <c r="F72" i="1"/>
  <c r="F70" i="1"/>
  <c r="F69" i="1"/>
  <c r="F68" i="1"/>
  <c r="F66" i="1"/>
  <c r="F64" i="1"/>
  <c r="F62" i="1"/>
  <c r="F61" i="1"/>
  <c r="F60" i="1"/>
  <c r="F59" i="1"/>
  <c r="F57" i="1"/>
  <c r="F56" i="1"/>
  <c r="F54" i="1"/>
  <c r="F53" i="1"/>
  <c r="F51" i="1"/>
  <c r="F50" i="1"/>
  <c r="F49" i="1"/>
  <c r="F48" i="1"/>
  <c r="F46" i="1"/>
  <c r="F45" i="1"/>
  <c r="F43" i="1"/>
  <c r="F42" i="1"/>
  <c r="F41" i="1"/>
  <c r="F40" i="1"/>
  <c r="F39" i="1"/>
  <c r="F38" i="1"/>
  <c r="F37" i="1"/>
  <c r="F35" i="1"/>
  <c r="F34" i="1"/>
  <c r="F32" i="1"/>
  <c r="F30" i="1"/>
  <c r="F28" i="1"/>
  <c r="F27" i="1"/>
  <c r="F22" i="1"/>
  <c r="F12" i="1"/>
  <c r="F105" i="1" l="1"/>
  <c r="F106" i="1" s="1"/>
</calcChain>
</file>

<file path=xl/sharedStrings.xml><?xml version="1.0" encoding="utf-8"?>
<sst xmlns="http://schemas.openxmlformats.org/spreadsheetml/2006/main" count="378" uniqueCount="221">
  <si>
    <t>סעיף</t>
  </si>
  <si>
    <t>תאור</t>
  </si>
  <si>
    <t>יח'</t>
  </si>
  <si>
    <t>כמות</t>
  </si>
  <si>
    <t/>
  </si>
  <si>
    <t>01</t>
  </si>
  <si>
    <t>חידוש צנרת ללא חפירה</t>
  </si>
  <si>
    <t>01.01</t>
  </si>
  <si>
    <t>עבודות עפר</t>
  </si>
  <si>
    <t>01.01.050</t>
  </si>
  <si>
    <t>מילוי מובא, מצעים והידוק</t>
  </si>
  <si>
    <t>01.06</t>
  </si>
  <si>
    <t>נגרות אומן ומסגרות פלדה</t>
  </si>
  <si>
    <t>01.06.053</t>
  </si>
  <si>
    <t>מכסים, סבכות וכיסוי לחצר אנגלית</t>
  </si>
  <si>
    <t>01.06.053.0007</t>
  </si>
  <si>
    <r>
      <rPr>
        <sz val="11"/>
        <rFont val="Calibri"/>
      </rPr>
      <t>לוחות מפח מרוג ומגולוון בעובי 6 מ"מ לכיסוי תעלות, תשלום מינימלי לפי 1.0 מ"ר</t>
    </r>
  </si>
  <si>
    <t>מ"ר</t>
  </si>
  <si>
    <t>01.51</t>
  </si>
  <si>
    <t>סלילת כבישים ורחבות</t>
  </si>
  <si>
    <t>01.51.030</t>
  </si>
  <si>
    <t>מצעים ותשתיות</t>
  </si>
  <si>
    <t>01.51.030.0008</t>
  </si>
  <si>
    <t>מ"ק</t>
  </si>
  <si>
    <t>01.57</t>
  </si>
  <si>
    <t>קווי מים, ביוב ותיעול</t>
  </si>
  <si>
    <t>01.57.032</t>
  </si>
  <si>
    <t>צינורות P.V.C ופוליאתילן לביוב ותיעול</t>
  </si>
  <si>
    <t>01.57.032.2940</t>
  </si>
  <si>
    <r>
      <rPr>
        <sz val="11"/>
        <rFont val="Calibri"/>
      </rPr>
      <t>צינורות פוליאתילן לביוב ותיעול מסוג PE-100 "מריפלקס" SDR-17, דרג 10 או ש"ע, קוטר 450 מ"מ, מיוצרים לפי ת"י 4427, לא כולל ספחים למעט מחברים, מונחים בקרקע בעומק מעל 2.75 מ' ועד 3.25 מ', לרבות עבודות חפירה, עטיפת חול ומילוי חוזר</t>
    </r>
  </si>
  <si>
    <t>מ'</t>
  </si>
  <si>
    <t>01.57.032.2950</t>
  </si>
  <si>
    <r>
      <rPr>
        <sz val="11"/>
        <rFont val="Calibri"/>
      </rPr>
      <t>צינורות פוליאתילן לביוב ותיעול מסוג PE-100 "מריפלקס" SDR-17, דרג 10 או ש"ע, קוטר 450 מ"מ, מיוצרים לפי ת"י 4427, לא כולל ספחים למעט מחברים, מונחים בקרקע בעומק מעל 3.25 מ' ועד 3.75 מ', לרבות עבודות חפירה, עטיפת חול ומילוי חוזר</t>
    </r>
  </si>
  <si>
    <t>01.57.033</t>
  </si>
  <si>
    <t>חידוש צנרת ביוב</t>
  </si>
  <si>
    <t>קומפ</t>
  </si>
  <si>
    <t>01.57.033.0234</t>
  </si>
  <si>
    <t>01.57.033.0510</t>
  </si>
  <si>
    <r>
      <rPr>
        <sz val="11"/>
        <rFont val="Calibri"/>
      </rPr>
      <t>תוספת לחידוש צנרת באמצעות ניפוץ/ניתוץ צנרת עבור ביצוע קו צנרת קיימת מפוליאתילן או PVC. התוספת הינה 10% למחיר ניפוץ ומשיכת צינור חדש לכל אורכו (לפי קטרים)</t>
    </r>
  </si>
  <si>
    <t>01.57.033.1230</t>
  </si>
  <si>
    <t>01.57.042</t>
  </si>
  <si>
    <t>שוחות בקרה עגולות לביוב מחוליות טרומיות</t>
  </si>
  <si>
    <t>01.57.042.0071</t>
  </si>
  <si>
    <r>
      <rPr>
        <sz val="11"/>
        <rFont val="Calibri"/>
      </rPr>
      <t>שוחות בקרה עגולות עם חוליה עליונה קונית ומכסה ב.ב. קוטר 60 ס"מ ממין B125 (12.5 טון), תחתית וחוליות מבטון טרום לפי ת"י 658, בקוטר פנימי 100 ס"מ , שלבי דריכה וכל האביזרים, לרבות שני קידוחי פתחים לחיבור צינורות כניסה ויציאה של קו ראשי עם אטם חדירה מסוג "910-F" או "910CS" ואטימה בין החוליות מסוג "איטופלסט" או "F200 פרו-סטיק" או ש"ע, בעומק מעל 1.75 מ' ועד 2.25 מ', לרבות עבודות חפירה ומילוי חוזר</t>
    </r>
  </si>
  <si>
    <t>01.57.042.0072</t>
  </si>
  <si>
    <r>
      <rPr>
        <sz val="11"/>
        <rFont val="Calibri"/>
      </rPr>
      <t>שוחות בקרה עגולות עם חוליה עליונה קונית ומכסה ב.ב. קוטר 60 ס"מ ממין B125 (12.5 טון), תחתית וחוליות מבטון טרום לפי ת"י 658, בקוטר פנימי 100 ס"מ , שלבי דריכה וכל האביזרים, לרבות שני קידוחי פתחים לחיבור צינורות כניסה ויציאה של קו ראשי עם אטם חדירה מסוג "910-F" או "910CS" ואטימה בין החוליות מסוג "איטופלסט" או "F200 פרו-סטיק" או ש"ע, בעומק מעל 2.25 מ' ועד 2.75 מ', לרבות עבודות חפירה ומילוי חוזר</t>
    </r>
  </si>
  <si>
    <t>01.57.042.0100</t>
  </si>
  <si>
    <r>
      <rPr>
        <sz val="11"/>
        <rFont val="Calibri"/>
      </rPr>
      <t>שוחות בקרה עגולות מחוליות ותחתית טרומיות מבטון לפי ת"י 658 בקוטר פנימי 125 ס"מ עם תקרה בינונית ומכסה ב.ב. קוטר 60 ס"מ ממין B125 (12.5 טון), שלבי דריכה וכל האביזרים, לרבות שני קידוחי פתחים לחיבור צינורות כניסה ויציאה של קו ראשי עם אטם חדירה מסוג "910-F" או "910CS" ואטימה בין החוליות מסוג "איטופלסט" או "F200 פרו-סטיק" או ש"ע, בעומק מעל 2.75 מ' ועד 3.25 מ' לרבות עבודות חפירה ומילוי חוזר</t>
    </r>
  </si>
  <si>
    <t>01.57.042.0110</t>
  </si>
  <si>
    <r>
      <rPr>
        <sz val="11"/>
        <rFont val="Calibri"/>
      </rPr>
      <t>שוחות בקרה עגולות מחוליות ותחתית טרומיות מבטון לפי ת"י 658 בקוטר פנימי 125 ס"מ עם תקרה בינונית ומכסה ב.ב. קוטר 60 ס"מ ממין B125 (12.5 טון), שלבי דריכה וכל האביזרים, לרבות שני קידוחי פתחים לחיבור צינורות כניסה ויציאה של קו ראשי עם אטם חדירה מסוג "910-F" או "910CS" ואטימה בין החוליות מסוג "איטופלסט" או "F200 פרו-סטיק" או ש"ע, בעומק מעל 3.25 מ' ועד 3.75 מ' לרבות עבודות חפירה ומילוי חוזר</t>
    </r>
  </si>
  <si>
    <t>01.57.042.0990</t>
  </si>
  <si>
    <r>
      <rPr>
        <sz val="11"/>
        <rFont val="Calibri"/>
      </rPr>
      <t>איתור שוחה מוסתרת (קבורה) בשטחי גינון ובשטחים שאינם מרוצפים או סלולים</t>
    </r>
  </si>
  <si>
    <t>01.57.042.1060</t>
  </si>
  <si>
    <r>
      <rPr>
        <sz val="11"/>
        <rFont val="Calibri"/>
      </rPr>
      <t>הגבהת שוחות בקרה קוטר פנים 100 ס"מ ע"י הוספה/החלפת חוליות או בניה לרבות פירוק והרכבה מחדש של התקרה עם המכסה והאטמים. גובה ההגבהה של השוחה 0.5 מ'</t>
    </r>
  </si>
  <si>
    <t>01.57.042.1090</t>
  </si>
  <si>
    <r>
      <rPr>
        <sz val="11"/>
        <rFont val="Calibri"/>
      </rPr>
      <t>הגבהת שוחות בקרה קוטר פנים 125 ס"מ ע"י הוספת חוליות או בניה לרבות פירוק והרכבה מחדש של התקרה עם המכסה והאטמים. גובה ההגבהה של השוחה 0.5 מ'</t>
    </r>
  </si>
  <si>
    <t>01.57.042.1230</t>
  </si>
  <si>
    <r>
      <rPr>
        <sz val="11"/>
        <rFont val="Calibri"/>
      </rPr>
      <t>החלפת תקרת שוחת בקרה קוטר פנים 100 ס"מ לתקרה כבדה ומכסה ב.ב. קוטר 60 ס"מ ממין D400 (40 טון), לרבות כל העבודות הנדרשות לביצוע מושלם</t>
    </r>
  </si>
  <si>
    <t>01.57.042.1250</t>
  </si>
  <si>
    <r>
      <rPr>
        <sz val="11"/>
        <rFont val="Calibri"/>
      </rPr>
      <t>החלפת תקרת שוחת בקרה קוטר פנים 125 ס"מ לתקרה כבדה ומכסה קוטר 60 ס"מ ממין D400 (40 טון), לרבות כל העבודות הנדרשות לביצוע מושלם</t>
    </r>
  </si>
  <si>
    <t>01.57.042.1330</t>
  </si>
  <si>
    <r>
      <rPr>
        <sz val="11"/>
        <rFont val="Calibri"/>
      </rPr>
      <t>החלפת מכסה שוחת בקרה משולב בטון יצקת עם מסגרת בקוטר 60 ס"מ, קוטר פתח 60 ס"מ ממין D400 (40 טון)</t>
    </r>
  </si>
  <si>
    <t>01.57.042.1332</t>
  </si>
  <si>
    <r>
      <rPr>
        <sz val="11"/>
        <rFont val="Calibri"/>
      </rPr>
      <t>תוספת להחלפת מכסה שוחת בקרה (לסעיפים 57.042.1300-1330) עבור התאמת גובה תאי מים/ביוב/ניקוז בכול קוטר לגובה עד 30 ס"מ (ללא פירוק תקרה), לרבות תיקון ריצוף/אספלט/בטון</t>
    </r>
  </si>
  <si>
    <t>01.57.042.1450</t>
  </si>
  <si>
    <r>
      <rPr>
        <sz val="11"/>
        <rFont val="Calibri"/>
      </rPr>
      <t>עיבוד תחתית שוחה (בנצ'יק מבטון) בתא קוטר 100 ס"מ, לרבות התאמת גובה תחתית השוחה לאחר שינוי קוטר צינור כניסה/יציאה</t>
    </r>
  </si>
  <si>
    <t>01.57.042.1460</t>
  </si>
  <si>
    <r>
      <rPr>
        <sz val="11"/>
        <rFont val="Calibri"/>
      </rPr>
      <t>עיבוד תחתית שוחה (בנצ'יק מבטון) בתא קוטר 125 ס"מ, לרבות התאמת גובה תחתית השוחה לאחר שינוי קוטר צינור כניסה/יציאה</t>
    </r>
  </si>
  <si>
    <t>01.57.042.1490</t>
  </si>
  <si>
    <r>
      <rPr>
        <sz val="11"/>
        <rFont val="Calibri"/>
      </rPr>
      <t>תיקון בטון פגום ותחתית שוחה (בנצ'יק מבטון) בשוחה קיימת עד קוטר 100 ס"מ ע"י טיח, איטום צמנטי הידראולי ובטון בלתי מתכווץ, לרבות ניקוי ותיקון קירות וסתימת מרווח בבטון בין תקרת שוחה קיימת לחוליה העליונה ובנייה מחדש תחתית השוחה (בנצ'יק מבטון)</t>
    </r>
  </si>
  <si>
    <t>01.57.042.1492</t>
  </si>
  <si>
    <r>
      <rPr>
        <sz val="11"/>
        <rFont val="Calibri"/>
      </rPr>
      <t>תיקון בטון פגום ותחתית שוחה (בנצ'יק מבטון) בשוחה קיימת בקוטר 125 ס"מ ע"י טיח, איטום צמנטי הידראולי ובטון בלתי מתכווץ, לרבות ניקוי ותיקון קירות וסתימת מרווח בבטון בין תקרת שוחה קיימת לחוליה  העליונה ובנייה מחדש תחתית השוחה (בנצ'יק מבטון)</t>
    </r>
  </si>
  <si>
    <t>01.57.042.1500</t>
  </si>
  <si>
    <r>
      <rPr>
        <sz val="11"/>
        <rFont val="Calibri"/>
      </rPr>
      <t>החלפת שלבי דריכה ברוחב 30 ס"מ עשויים מפלסטיק עם ליבת פלדה בשוחה קיימת, לרבות פירוק שלבי דריכה קיימים</t>
    </r>
  </si>
  <si>
    <t>01.57.042.1510</t>
  </si>
  <si>
    <r>
      <rPr>
        <sz val="11"/>
        <rFont val="Calibri"/>
      </rPr>
      <t>החלפת סולם מפיברגלס בשוחה קיימת, רוחב הסולם (פנים) 35 ס"מ ומרווח אנכי של 35 ס"מ בין שלבי הסולם, לרבות פירוק סולם קיים</t>
    </r>
  </si>
  <si>
    <t>01.57.043</t>
  </si>
  <si>
    <t>תוספות לשוחות בקרה לביוב</t>
  </si>
  <si>
    <t>01.57.043.1011</t>
  </si>
  <si>
    <r>
      <rPr>
        <sz val="11"/>
        <rFont val="Calibri"/>
      </rPr>
      <t>תוספת לשוחה בקוטר 100 ס"מ עבור אטם ביטומני מיוחד לאטימה בין חוליות מסוג "CSD PLUS 3"או "ASG" או "איטופס" או ש"ע (המחיר לאטם בין שתי חוליות סמוכות), במקום אטם רגיל</t>
    </r>
  </si>
  <si>
    <t>01.57.043.1021</t>
  </si>
  <si>
    <r>
      <rPr>
        <sz val="11"/>
        <rFont val="Calibri"/>
      </rPr>
      <t>תוספת לשוחה בקוטר 125 ס"מ עבור אטם ביטומני מיוחד לאטימה בין חוליות מסוג "CSD PLUS 3"או "ASG" או "איטופס" או ש"ע (המחיר לאטם בין שתי חוליות סמוכות), במקום אטם רגיל</t>
    </r>
  </si>
  <si>
    <t>01.57.043.1570</t>
  </si>
  <si>
    <r>
      <rPr>
        <sz val="11"/>
        <rFont val="Calibri"/>
      </rPr>
      <t>תוספת לשוחה מחוליות טרומיות עבור מחבר שוחה מגומי EPDM מסוג "איטוביב" או "איטורוויק" או "F905" או ש"ע לצינורות קוטר 450 מ"מ ("18) מפלדה, פלסטיק או פיברגלס, במקום אטם רגיל</t>
    </r>
  </si>
  <si>
    <t>01.57.047</t>
  </si>
  <si>
    <t>חיבור צינורות ביוב לשוחות קיימות</t>
  </si>
  <si>
    <t>01.57.047.0240</t>
  </si>
  <si>
    <r>
      <rPr>
        <sz val="11"/>
        <rFont val="Calibri"/>
      </rPr>
      <t>חיבור צינור ביוב P.V.C קוטר 450 מ"מ לשוחה קיימת, לרבות חפירה בצמוד לשוחה הקיימת, עבודות החיבור, שאיבות, הטיית שפכים, מחבר שוחה, עיבוד המתעל וכל החומרים הדרושים, מותקן מושלם</t>
    </r>
  </si>
  <si>
    <t>01.57.048</t>
  </si>
  <si>
    <t>ניקוי ושטיפה של קווי ביוב ותאי בקרה</t>
  </si>
  <si>
    <t>01.57.048.0030</t>
  </si>
  <si>
    <r>
      <rPr>
        <sz val="11"/>
        <rFont val="Calibri"/>
      </rPr>
      <t>ניקוי ושטיפה של קווי ביוב בקטרים "20-"18 (450-500 מ"מ), לרבות צילום והגשת דוחות הצילום</t>
    </r>
  </si>
  <si>
    <t>01.57.048.0110</t>
  </si>
  <si>
    <r>
      <rPr>
        <sz val="11"/>
        <rFont val="Calibri"/>
      </rPr>
      <t>ניקוי ושטיפה של תאי בקרה לביוב בקוטר 100 ס"מ ובעומק מעל 1.25 מ' עד 2.75 מ'</t>
    </r>
  </si>
  <si>
    <t>01.57.048.0120</t>
  </si>
  <si>
    <r>
      <rPr>
        <sz val="11"/>
        <rFont val="Calibri"/>
      </rPr>
      <t>ניקוי ושטיפה של תאי בקרה לביוב בקוטר 125 ס"מ ובעומק מעל 2.75 מ' עד 5.25 מ'</t>
    </r>
  </si>
  <si>
    <t>01.57.091</t>
  </si>
  <si>
    <t>פריצת כבישים ומדרכות</t>
  </si>
  <si>
    <t>01.57.091.0012</t>
  </si>
  <si>
    <r>
      <rPr>
        <sz val="11"/>
        <rFont val="Calibri"/>
      </rPr>
      <t>תוספת לעבודות צנרת עבור ניסור כביש אספלט לצורך הנחת צנרת מים ו/או ביוב/ניקוז והחזרתו למצב שלפני הניסור,לרבות שחזור המבנה, המדידה לפי אורך קו צנרת, ברוחב מעל 80 ס"מ ועד 1.20 מ' ובעומק עד 1.50 מ'</t>
    </r>
  </si>
  <si>
    <t>01.57.092</t>
  </si>
  <si>
    <t>מילוי תעלות, עטיפת חול וסימון תשתיות תת קרקעיות</t>
  </si>
  <si>
    <t>01.57.092.0032</t>
  </si>
  <si>
    <r>
      <rPr>
        <sz val="11"/>
        <rFont val="Calibri"/>
      </rPr>
      <t>מילוי תעלות או בורות בתערובת CLSM (פיוליט בחוזק נמוך מבוקר) בשפיכה חופשית ללא טפסנות (המחיר לכמות מעל 20 מ"ק)</t>
    </r>
  </si>
  <si>
    <t>02</t>
  </si>
  <si>
    <t>הסדרי תנועה</t>
  </si>
  <si>
    <t>02.08</t>
  </si>
  <si>
    <t>מתקני חשמל</t>
  </si>
  <si>
    <t>02.08.056</t>
  </si>
  <si>
    <t>עמודי תאורה, זרועות, מחזיקי דגלים ותאורה זמנית</t>
  </si>
  <si>
    <t>02.08.056.1675</t>
  </si>
  <si>
    <r>
      <rPr>
        <sz val="11"/>
        <rFont val="Calibri"/>
      </rPr>
      <t>פירוק והרכבה מחדש של עמוד תאורה מפלדה בגובה 8-10 מ' לרבות זרועות, פנסים, חיבורי חשמל, כבל ההזנה ובידודו והתקנת העמוד על בסיס אחר בתחום האתר (עבור הבסיס וכבל ההזנה ישולם בנפרד) לרבות פילוס העמוד, חיבורו והפעלתו קומפלט</t>
    </r>
  </si>
  <si>
    <t>02.08.075</t>
  </si>
  <si>
    <t>ציוד מוגן התפוצצות</t>
  </si>
  <si>
    <t>02.08.075.2050</t>
  </si>
  <si>
    <r>
      <rPr>
        <sz val="11"/>
        <rFont val="Calibri"/>
      </rPr>
      <t>גוף תאורה נייד 40*3 ווט, מוגן התפוצצות, דגם EEXEMT 230VAC כדוגמת CEAG או ש"ע, לרבות כבל באורך מינימלי של 15 מ'</t>
    </r>
  </si>
  <si>
    <t>02.51</t>
  </si>
  <si>
    <t>עבודות הכנה ופירוק</t>
  </si>
  <si>
    <r>
      <rPr>
        <sz val="11"/>
        <rFont val="Calibri"/>
      </rPr>
      <t>ניסור ופירוק אספלט קיים ברצועות ברוחב עד 50 ס"מ ובעובי עד 30 ס"מ, לתעלות צנרת</t>
    </r>
  </si>
  <si>
    <r>
      <rPr>
        <sz val="11"/>
        <rFont val="Calibri"/>
      </rPr>
      <t>פירוק אבני שפה והנחתן מחדש</t>
    </r>
  </si>
  <si>
    <r>
      <rPr>
        <sz val="11"/>
        <rFont val="Calibri"/>
      </rPr>
      <t>החלפת שכבת מצע חול לריצוף אבנים משתלבות, לרבות מצע חול נקי חדש בעובי 5-6 ס"מ</t>
    </r>
  </si>
  <si>
    <r>
      <rPr>
        <sz val="11"/>
        <rFont val="Calibri"/>
      </rPr>
      <t>פירוק ריצוף אבנים משתלבות והנחתן מחדש (שכבת חול במידה ונדרש, תשולם בנפרד)</t>
    </r>
  </si>
  <si>
    <t>עבודות אספלט</t>
  </si>
  <si>
    <r>
      <rPr>
        <sz val="11"/>
        <rFont val="Calibri"/>
      </rPr>
      <t>שכבה מקשרת מבטון אספלט בעובי 7 ס"מ מתערובת עם אבן דולומיט גודל מקסימלי 25 מ"מ ("1), ביטומן 68-10 PG, לרבות פיזור והידוק</t>
    </r>
  </si>
  <si>
    <t>עבודות עפר למעבירי מים ותשתיות לניקוז</t>
  </si>
  <si>
    <r>
      <rPr>
        <sz val="11"/>
        <rFont val="Calibri"/>
      </rPr>
      <t>חפירה ו/או חציבת תעלות עבור ביוב ניקוז או צינורות מים, בקטעי אספלט לרבות פינוי אספלט, לעומק עד 1.20 מ'</t>
    </r>
  </si>
  <si>
    <t>02.51.082</t>
  </si>
  <si>
    <t>צביעה וסימון דרכים ומסלולים</t>
  </si>
  <si>
    <t>02.51.082.0753</t>
  </si>
  <si>
    <r>
      <rPr>
        <sz val="11"/>
        <rFont val="Calibri"/>
      </rPr>
      <t>מחיקה מכאנית של סימונים קיימים בכביש, בצבע דו-רכיבי ו/או חומר תרמופלסטי באמצעות מכונה עם לחץ מים גבוה. המחיר של מחיקה לפי שטח הצבע שנמחק בתוספת 2.5 ס"מ מכל צד, המחיר הינו לכמות של מעל 250 מ"ר</t>
    </r>
  </si>
  <si>
    <t>02.51.082.2000</t>
  </si>
  <si>
    <r>
      <rPr>
        <sz val="11"/>
        <rFont val="Calibri"/>
      </rPr>
      <t>סימון קווים ברוחב 10 ס"מ ע"י מדבקות לבנות עשויות מיריעות תרמופלסטיות ליישום בהתכה, מסוג "Premark" או ש"ע, לרבות אחריות 36 חודשים. המחיר הינו לכמות מעל 30 מ'</t>
    </r>
  </si>
  <si>
    <t>02.60</t>
  </si>
  <si>
    <t>מחירי שעות עבודה ושכירת ציוד</t>
  </si>
  <si>
    <t>02.60.020</t>
  </si>
  <si>
    <t xml:space="preserve">ש"ע פועלי בנין - מחירי קבלן משנה </t>
  </si>
  <si>
    <t>02.60.020.0105</t>
  </si>
  <si>
    <r>
      <rPr>
        <sz val="11"/>
        <rFont val="Calibri"/>
      </rPr>
      <t>צוות חשמלאים - 2 פועלים (חשמלאי מוסמך ועוזר) - לרבות ציוד ורכב/טנדר למרחק עד 70 ק"מ. הסעיף הינו עבור קריאה מיוחדת, לאחר סיום העבודה או באישור מיוחד של המפקח, ובתנאי שלא ניתן לתמחר את העבודה לפי סעיפים אחרים והיא אינה כלולה כחלק מחובת תיקון הליקויים של הקבלן. מחיר ליום עבודה לפי 8 ש"ע, בשעות רגילות</t>
    </r>
  </si>
  <si>
    <t>י"ע</t>
  </si>
  <si>
    <t>02.60.030</t>
  </si>
  <si>
    <t>ש"ע לשכירת ציוד מכני הנדסי, רכב משא ומיכליות מים</t>
  </si>
  <si>
    <t>02.60.030.0500</t>
  </si>
  <si>
    <r>
      <rPr>
        <sz val="11"/>
        <rFont val="Calibri"/>
      </rPr>
      <t>משאית עם מנוף לרבות סל תקני מבודד להרמת 2 עובדים, כושר הרמה 0.9 טון</t>
    </r>
  </si>
  <si>
    <t>02.60.039</t>
  </si>
  <si>
    <t>השכרת דיזל גנרטורים</t>
  </si>
  <si>
    <t>02.60.039.0040</t>
  </si>
  <si>
    <r>
      <rPr>
        <sz val="11"/>
        <rFont val="Calibri"/>
      </rPr>
      <t>השכרה חודשית לגנרטור בהספק 15 קו"א</t>
    </r>
  </si>
  <si>
    <t>חודש</t>
  </si>
  <si>
    <t>02.64</t>
  </si>
  <si>
    <t>בטיחות בעבודות בנייה</t>
  </si>
  <si>
    <t>02.64.020</t>
  </si>
  <si>
    <t>גידור ושערים ניידים וזמניים</t>
  </si>
  <si>
    <t>02.64.020.0100</t>
  </si>
  <si>
    <t>מ'/יום</t>
  </si>
  <si>
    <t>02.64.040</t>
  </si>
  <si>
    <t>מעקות בטיחות לכביש (שכירות) והסדרי תנועה</t>
  </si>
  <si>
    <t>02.64.040.0020</t>
  </si>
  <si>
    <r>
      <rPr>
        <sz val="11"/>
        <rFont val="Calibri"/>
      </rPr>
      <t>מעקה בטיחות קצה (להתחלה ולסיום קטע) לכביש ממתכת מגולוונת "מיני-גארד" ברמה T2 רוחב פעיל W6 וברמה T1 רוחב פעיל 3W במידות 1.5/0.5/0.5 מ', מחיר ההשכרה הינו במ' מעקה קצה ליום - עד 90 ימי שכירות. המחיר לא כולל הובלה, הרכבה ופירוק</t>
    </r>
  </si>
  <si>
    <t>02.64.040.1510</t>
  </si>
  <si>
    <r>
      <rPr>
        <sz val="11"/>
        <rFont val="Calibri"/>
      </rPr>
      <t>פקח להכוונת תנועה עבור ביצוע עבודות פיתוח וכבישים בשעות הלילה משעה 18:00 ועד שעה 07:00 בהתאם לנדרש</t>
    </r>
  </si>
  <si>
    <t>ש"ע</t>
  </si>
  <si>
    <t>02.64.042</t>
  </si>
  <si>
    <t>אביזרי בטיחות לכביש (שכירות)</t>
  </si>
  <si>
    <t>02.64.042.0700</t>
  </si>
  <si>
    <r>
      <rPr>
        <sz val="11"/>
        <rFont val="Calibri"/>
      </rPr>
      <t>תמרור 930 מחזיר אור זוהר במידות 80X25 ס"מ מורכב על עמוד מפרופילים 30X30 מ"מ בגובה עד 1.2 מ' או מורכב על מעקה בטיחות. מחיר השכרה ליום, לרבות אספקה, הצבה ואחזקה</t>
    </r>
  </si>
  <si>
    <t>יח'/יום</t>
  </si>
  <si>
    <t>02.64.042.0710</t>
  </si>
  <si>
    <r>
      <rPr>
        <sz val="11"/>
        <rFont val="Calibri"/>
      </rPr>
      <t>תמרור 930 ותמרור 932 פנס מהבהב מורכבים על עמוד מפרופילים 30x30 מ"מ בגובה עד 1.2 מ' או מורכב על מעקה בטיחות. מחיר השכרה ליום, לרבות אספקה, הצבה ואחזקה</t>
    </r>
  </si>
  <si>
    <t>02.64.042.0720</t>
  </si>
  <si>
    <r>
      <rPr>
        <sz val="11"/>
        <rFont val="Calibri"/>
      </rPr>
      <t>בסיס גומי לחיזוק עמוד עבור תמרור או פנס. מחיר השכרה ליום, לרבות אספקה, הצבה ואחזקה</t>
    </r>
  </si>
  <si>
    <t>02.64.042.0800</t>
  </si>
  <si>
    <r>
      <rPr>
        <sz val="11"/>
        <rFont val="Calibri"/>
      </rPr>
      <t>שלטים מכל סוג שהוא, במידות עד 1.0 מ"ר, I.H. מחיר השכרה ליום, לרבות אספקה, התקנה ופירוק לתקופת מינימום של 30 יום</t>
    </r>
  </si>
  <si>
    <t>02.64.042.0940</t>
  </si>
  <si>
    <r>
      <rPr>
        <sz val="11"/>
        <rFont val="Calibri"/>
      </rPr>
      <t>עגלת חץ - קטנה וכל הציוד הנדרש (בדרכים עירוניות), לרבות מפעיל אחד, טנדר וכל אביזרי הבטיחות הנדרשים, מחיר ליום עבודה עד 9 ש"ע</t>
    </r>
  </si>
  <si>
    <t>02.64.042.0950</t>
  </si>
  <si>
    <r>
      <rPr>
        <sz val="11"/>
        <rFont val="Calibri"/>
      </rPr>
      <t>צוות אבטחה/מפעילים לרבות עגלת חץ - קטנה וכל הציוד הנדרש (בדרכים עירוניות), צוות אבטחה הכולל 2 אנשים, טנדר וכל אביזרי הבטיחות הנדרשים, מחיר ליום עבודה עד 9 ש"ע</t>
    </r>
  </si>
  <si>
    <t>00</t>
  </si>
  <si>
    <t xml:space="preserve">התארגנות </t>
  </si>
  <si>
    <t>קומפ'</t>
  </si>
  <si>
    <t>ניפוץ ומשיכת צנרת חדשה קוטר 450 מ"מ   עשויה סיגמנטים "ננעצים" יעודיים לשיטה, לרבות ביצוע מעקף זרימה (צינור מעקף, חסימה בפקקים ומשאבה נגררת עם מנוע דיזל), ניקוי וכל החומרים הנדרשים לביצוע מושלם של חידוש הצנרת, לרבות צילום לפני ואחרי ביצוע. המחיר הינו לכמות מעל 20 מ'</t>
  </si>
  <si>
    <t>גדר ניידת ממתכת מגולוונת מסוג "ANTI CLIMB" בגובה 2.0 מ' ובאורך 3.5 מ', דוגמת "OUTDOOR" או ש"ע עם מסגרת מעוגלת מצינור מכופף קוטר 38 מ"מ בעובי דופן 1.2 מ"מ וביניהם רשת מרותכת במשבצות 40/260/2.3,3.5 מ"מ (למניעת טיפוס), לרבות משולשי הקשחה בצמוד לפינות המסגרת. הגדר מותקנת על בסיסי כובד מפלסטיק ממוחזר או בטון. הובלה למרחק של עד 100 ק"מ, הרכבה ופירוק כלולים בהזמנת שכירות מינימלית של 150 מ' גדר. מחיר ההשכרה הינו למ' גדר ליום, בחודש הראשון (מינימום הזמנה 30 יום)</t>
  </si>
  <si>
    <t>מצע סוג א' לרבות פיזור והידוק מבוקר, המצע יסופק ממחצבה מאושרת. המחיר הינו לכמות של עד 250 מ"ק</t>
  </si>
  <si>
    <t>01.57.033.0471</t>
  </si>
  <si>
    <t>חידוש צנרת קיימת מאסבסט או בטון בקוטר 355 מ"מ ("14) באמצעות ניפוץ/ניתוץ צנרת ע"י החדרת ראש ניפוץ פניאומטי לצינור הפגום ומשיכת הצינור החדש מפוליאתילן מסוג PE-100 SDR-17 קוטר 450 מ"מ ("18) בתוואי הצינור הקיים, (לא כולל מעקף זרימה), לרבות ניקוי וכל החומרים הנדרשים לביצוע מושלם של חידוש הצנרת, לרבות צילום לפני ואחרי ביצוע. המחיר הינו לכמות מעל 100 מ'</t>
  </si>
  <si>
    <t>57.042.1112</t>
  </si>
  <si>
    <t>הגבהת שוחות בקרה קוטר פנים 150 ס"מ ע"י הוספת חוליות או בניה לרבות פירוק והרכבה מחדש של התקרה עם המכסה והאטמים. גובה ההגבהה של השוחה 0.5 מ'</t>
  </si>
  <si>
    <t>57.042.1270</t>
  </si>
  <si>
    <t>חלפת תקרת שוחת בקרה קוטר פנים 150 ס"מ לתקרה כבדה ומכסה ב.ב. קוטר 60 ס"מ ממין D400 (40 טון), לרבות כל העבודות הנדרשות לביצוע מושלם</t>
  </si>
  <si>
    <t>01.57.043.0102</t>
  </si>
  <si>
    <t>תוספת לשוחה מבטון בקוטר 100 ס"מ עבור תקרה כבדה ומכסה ב.ב. בקוטר 60 ס"מ לעומס 40 טון D400 במקום לעומס 12.5 טון B125</t>
  </si>
  <si>
    <t>01.57.043.0112</t>
  </si>
  <si>
    <t>תוספת לשוחה מבטון בקוטר 125 ס"מ עבור תקרה כבדה ומכסה ב.ב. בקוטר 60 ס"מ לעומס 40 טון D400 במקום לעומס 12.5 טון B125</t>
  </si>
  <si>
    <t>57.043.1031</t>
  </si>
  <si>
    <t>תוספת לשוחה בקוטר 150 ס"מ עבור אטם ביטומני מיוחד לאטימה בין חוליות מסוג "CSD PLUS 3"או "ASG" או "איטופס" או ש"ע (המחיר לאטם בין שתי חוליות סמוכות), במקום אטם רגיל</t>
  </si>
  <si>
    <t>57.042.1470</t>
  </si>
  <si>
    <t>עיבוד תחתית שוחה (בנצ'יק מבטון) בתא קוטר 150 ס"מ, לרבות התאמת גובה תחתית השוחה לאחר שינוי קוטר צינור כניסה/יציאה</t>
  </si>
  <si>
    <t>57.042.1494</t>
  </si>
  <si>
    <t>תיקון בטון פגום ותחתית שוחה (בנצ'יק מבטון) בשוחה קיימת בקוטר 150 ס"מ ע"י טיח, איטום צמנטי הידראולי ובטון בלתי מתכווץ, לרבות ניקוי ותיקון קירות וסתימת מרווח בבטון בין תקרת שוחה קיימת לחוליה העליונה ובנייה מחדש תחתית השוחה (בנצ'יק מבטון)</t>
  </si>
  <si>
    <t>60.030.1349</t>
  </si>
  <si>
    <t>משאבת יניקה נגררת (עצמאית) דיזל, קוטר פתח משאבה ''6, בהספק של 250-350 מ"ק/שעה, צינור סניקה קוטר "6 באורך עד 50 מ' (יום עבודה עד 8 שעות)</t>
  </si>
  <si>
    <t>01.51.010</t>
  </si>
  <si>
    <t>01.51.010.0433</t>
  </si>
  <si>
    <t>01.51.010.0450</t>
  </si>
  <si>
    <t>01.51.010.0458</t>
  </si>
  <si>
    <t>01.51.010.0466</t>
  </si>
  <si>
    <t>01.51.040</t>
  </si>
  <si>
    <t>01.51.040.0024</t>
  </si>
  <si>
    <t>01.51.061</t>
  </si>
  <si>
    <t>01.51.061.0030</t>
  </si>
  <si>
    <t>עבודות התארגנות של קבלן, כולל הספקת משרדים, ארגון אתרי עבודה, הכנת מקומות אכסון של חומרים, קבלת היתרים, דטקציה תשתיות הקיימןת וכדומה</t>
  </si>
  <si>
    <t>חפירת בור לביצוע עבודות ניפוץ/ניתוץ צנרת (בצד אחד), לרבות גישושים בכל סוגי הקרקע (פרט לסלע מוצק), דיפון,ומילוי חוזר, עבור צינורות קוטר "28-"14. בעומק עד 4.25 מ'</t>
  </si>
  <si>
    <t>01.57.033.0230</t>
  </si>
  <si>
    <t>חפירת בור לביצוע עבודות ניפוץ/ניתוץ צנרת (בצד אחד), לרבות גישושים בכל סוגי הקרקע (פרט לסלע מוצק), דיפון,ומילוי חוזר, עבור צינורות קוטר "28-"14. בעומק עד 2.25 מ'</t>
  </si>
  <si>
    <t>יחידה</t>
  </si>
  <si>
    <t>מחיר ליחידה(₪ ללא מע"מ)</t>
  </si>
  <si>
    <t>סה"כ (₪ ללא מע"מ)</t>
  </si>
  <si>
    <t>הצעת מחיר קבלן ליחידה (₪ לא כולל מע"מ)</t>
  </si>
  <si>
    <t>סה"כ קבלן (₪ לא כולל מע"מ)</t>
  </si>
  <si>
    <t>סה"כ כולל מע"מ:</t>
  </si>
  <si>
    <t xml:space="preserve">סה"כ: </t>
  </si>
  <si>
    <t>כתב כמויות - ניפוץ קו ביוב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</si>
</sst>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9" x14ac:knownFonts="1">
    <font>
      <sz val="11"/>
      <name val="Calibri"/>
    </font>
    <font>
      <sz val="12"/>
      <color rgb="FF0000FF"/>
      <name val="Calibri"/>
    </font>
    <font>
      <b/>
      <sz val="12"/>
      <color rgb="FF0000FF"/>
      <name val="Calibri"/>
    </font>
    <font>
      <sz val="11"/>
      <name val="Calibri"/>
    </font>
    <font>
      <sz val="11"/>
      <name val="Calibri"/>
      <family val="2"/>
    </font>
    <font>
      <b/>
      <sz val="12"/>
      <color rgb="FF0000FF"/>
      <name val="Calibri"/>
      <family val="2"/>
    </font>
    <font>
      <b/>
      <sz val="14"/>
      <name val="Calibri"/>
      <family val="2"/>
    </font>
    <font>
      <b/>
      <sz val="11"/>
      <name val="Calibri"/>
      <family val="2"/>
    </font>
    <font>
      <b/>
      <sz val="16"/>
      <color rgb="FF0000FF"/>
      <name val="Calibri"/>
      <family val="2"/>
    </font>
  </fonts>
  <fills count="4">
    <fill>
      <patternFill patternType="none"/>
    </fill>
    <fill>
      <patternFill patternType="gray125"/>
    </fill>
    <fill>
      <patternFill patternType="solid">
        <fgColor rgb="FFC8C8C8"/>
      </patternFill>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3" fillId="0" borderId="0" applyFont="0" applyFill="0" applyBorder="0" applyAlignment="0" applyProtection="0"/>
  </cellStyleXfs>
  <cellXfs count="50">
    <xf numFmtId="0" fontId="0" fillId="0" borderId="0" xfId="0"/>
    <xf numFmtId="0" fontId="1" fillId="0" borderId="0" xfId="0" applyFont="1"/>
    <xf numFmtId="0" fontId="0" fillId="0" borderId="0" xfId="0" applyAlignment="1">
      <alignment shrinkToFit="1"/>
    </xf>
    <xf numFmtId="0" fontId="0" fillId="0" borderId="2" xfId="0" applyBorder="1"/>
    <xf numFmtId="0" fontId="0" fillId="0" borderId="1" xfId="0" applyBorder="1" applyAlignment="1">
      <alignment shrinkToFit="1"/>
    </xf>
    <xf numFmtId="0" fontId="0" fillId="0" borderId="2" xfId="0" applyBorder="1" applyAlignment="1">
      <alignment shrinkToFit="1"/>
    </xf>
    <xf numFmtId="0" fontId="0" fillId="0" borderId="0" xfId="0" applyAlignment="1">
      <alignment horizontal="left"/>
    </xf>
    <xf numFmtId="0" fontId="0" fillId="0" borderId="1" xfId="0" applyBorder="1" applyAlignment="1">
      <alignment horizontal="left"/>
    </xf>
    <xf numFmtId="0" fontId="0" fillId="0" borderId="2" xfId="0" applyBorder="1" applyAlignment="1">
      <alignment horizontal="left"/>
    </xf>
    <xf numFmtId="4" fontId="0" fillId="0" borderId="0" xfId="0" applyNumberFormat="1" applyAlignment="1">
      <alignment horizontal="right"/>
    </xf>
    <xf numFmtId="4" fontId="0" fillId="0" borderId="1" xfId="0" applyNumberFormat="1" applyBorder="1" applyAlignment="1">
      <alignment horizontal="right"/>
    </xf>
    <xf numFmtId="4" fontId="0" fillId="0" borderId="2" xfId="0" applyNumberFormat="1" applyBorder="1" applyAlignment="1">
      <alignment horizontal="right"/>
    </xf>
    <xf numFmtId="164" fontId="0" fillId="0" borderId="1" xfId="1" applyFont="1" applyBorder="1" applyAlignment="1">
      <alignment horizontal="right"/>
    </xf>
    <xf numFmtId="164" fontId="0" fillId="0" borderId="2" xfId="1" applyFont="1" applyBorder="1" applyAlignment="1">
      <alignment horizontal="right"/>
    </xf>
    <xf numFmtId="164" fontId="0" fillId="0" borderId="0" xfId="1" applyFont="1" applyAlignment="1">
      <alignment horizontal="right"/>
    </xf>
    <xf numFmtId="0" fontId="1" fillId="0" borderId="4" xfId="0" applyFont="1" applyBorder="1"/>
    <xf numFmtId="4" fontId="1" fillId="0" borderId="4" xfId="0" applyNumberFormat="1" applyFont="1" applyBorder="1" applyAlignment="1">
      <alignment horizontal="right"/>
    </xf>
    <xf numFmtId="164" fontId="0" fillId="0" borderId="4" xfId="1" applyFont="1" applyFill="1" applyBorder="1" applyAlignment="1">
      <alignment horizontal="right"/>
    </xf>
    <xf numFmtId="0" fontId="0" fillId="0" borderId="4" xfId="0" applyFill="1" applyBorder="1" applyAlignment="1">
      <alignment horizontal="left"/>
    </xf>
    <xf numFmtId="4" fontId="0" fillId="0" borderId="4" xfId="0" applyNumberFormat="1" applyFill="1" applyBorder="1" applyAlignment="1">
      <alignment horizontal="right"/>
    </xf>
    <xf numFmtId="49" fontId="5" fillId="0" borderId="4" xfId="0" applyNumberFormat="1" applyFont="1" applyFill="1" applyBorder="1" applyAlignment="1">
      <alignment horizontal="left"/>
    </xf>
    <xf numFmtId="0" fontId="5" fillId="0" borderId="4" xfId="0" applyFont="1" applyFill="1" applyBorder="1"/>
    <xf numFmtId="0" fontId="5" fillId="0" borderId="4" xfId="0" applyFont="1" applyFill="1" applyBorder="1" applyAlignment="1">
      <alignment shrinkToFit="1"/>
    </xf>
    <xf numFmtId="4" fontId="5" fillId="0" borderId="4" xfId="0" applyNumberFormat="1" applyFont="1" applyFill="1" applyBorder="1" applyAlignment="1">
      <alignment horizontal="right"/>
    </xf>
    <xf numFmtId="164" fontId="5" fillId="0" borderId="4" xfId="1" applyFont="1" applyFill="1" applyBorder="1" applyAlignment="1">
      <alignment horizontal="right"/>
    </xf>
    <xf numFmtId="0" fontId="0" fillId="0" borderId="4" xfId="0" applyFill="1" applyBorder="1" applyAlignment="1">
      <alignment wrapText="1"/>
    </xf>
    <xf numFmtId="0" fontId="4" fillId="0" borderId="4" xfId="0" applyFont="1" applyFill="1" applyBorder="1" applyAlignment="1">
      <alignment shrinkToFit="1"/>
    </xf>
    <xf numFmtId="49" fontId="1" fillId="0" borderId="4" xfId="0" applyNumberFormat="1" applyFont="1" applyFill="1" applyBorder="1" applyAlignment="1">
      <alignment horizontal="left"/>
    </xf>
    <xf numFmtId="0" fontId="1" fillId="0" borderId="4" xfId="0" applyFont="1" applyFill="1" applyBorder="1"/>
    <xf numFmtId="0" fontId="1" fillId="0" borderId="4" xfId="0" applyFont="1" applyFill="1" applyBorder="1" applyAlignment="1">
      <alignment shrinkToFit="1"/>
    </xf>
    <xf numFmtId="4" fontId="1" fillId="0" borderId="4" xfId="0" applyNumberFormat="1" applyFont="1" applyFill="1" applyBorder="1" applyAlignment="1">
      <alignment horizontal="right"/>
    </xf>
    <xf numFmtId="164" fontId="1" fillId="0" borderId="4" xfId="1" applyFont="1" applyFill="1" applyBorder="1" applyAlignment="1">
      <alignment horizontal="right"/>
    </xf>
    <xf numFmtId="49" fontId="0" fillId="0" borderId="4" xfId="0" applyNumberFormat="1" applyFill="1" applyBorder="1" applyAlignment="1">
      <alignment horizontal="left"/>
    </xf>
    <xf numFmtId="0" fontId="0" fillId="0" borderId="4" xfId="0" applyFill="1" applyBorder="1"/>
    <xf numFmtId="0" fontId="0" fillId="0" borderId="4" xfId="0" applyFill="1" applyBorder="1" applyAlignment="1">
      <alignment shrinkToFit="1"/>
    </xf>
    <xf numFmtId="49" fontId="0" fillId="0" borderId="4" xfId="0" applyNumberFormat="1" applyFill="1" applyBorder="1" applyAlignment="1">
      <alignment horizontal="left" vertical="top"/>
    </xf>
    <xf numFmtId="0" fontId="0" fillId="0" borderId="4" xfId="0" applyFill="1" applyBorder="1" applyAlignment="1">
      <alignment vertical="top" wrapText="1"/>
    </xf>
    <xf numFmtId="49" fontId="4" fillId="0" borderId="4" xfId="0" applyNumberFormat="1" applyFont="1" applyFill="1" applyBorder="1" applyAlignment="1">
      <alignment horizontal="left" vertical="top"/>
    </xf>
    <xf numFmtId="4" fontId="7" fillId="2" borderId="4" xfId="0" applyNumberFormat="1" applyFont="1" applyFill="1" applyBorder="1" applyAlignment="1">
      <alignment horizontal="right" wrapText="1"/>
    </xf>
    <xf numFmtId="164" fontId="7" fillId="2" borderId="4" xfId="1" applyFont="1" applyFill="1" applyBorder="1" applyAlignment="1">
      <alignment horizontal="right" wrapText="1"/>
    </xf>
    <xf numFmtId="164" fontId="7" fillId="2" borderId="4" xfId="1" applyFont="1" applyFill="1" applyBorder="1" applyAlignment="1" applyProtection="1">
      <alignment horizontal="right" wrapText="1"/>
    </xf>
    <xf numFmtId="4" fontId="6" fillId="3" borderId="3" xfId="0" applyNumberFormat="1" applyFont="1" applyFill="1" applyBorder="1" applyAlignment="1">
      <alignment horizontal="right"/>
    </xf>
    <xf numFmtId="0" fontId="0" fillId="0" borderId="0" xfId="0" applyFill="1" applyBorder="1"/>
    <xf numFmtId="0" fontId="0" fillId="0" borderId="0" xfId="0" applyFill="1" applyBorder="1" applyAlignment="1">
      <alignment shrinkToFit="1"/>
    </xf>
    <xf numFmtId="164" fontId="0" fillId="0" borderId="0" xfId="1" applyFont="1" applyFill="1" applyBorder="1" applyAlignment="1">
      <alignment horizontal="right"/>
    </xf>
    <xf numFmtId="4" fontId="2" fillId="0" borderId="0" xfId="0" applyNumberFormat="1" applyFont="1" applyFill="1" applyBorder="1" applyAlignment="1">
      <alignment horizontal="right"/>
    </xf>
    <xf numFmtId="4" fontId="0" fillId="0" borderId="0" xfId="0" applyNumberFormat="1" applyBorder="1" applyAlignment="1">
      <alignment horizontal="right"/>
    </xf>
    <xf numFmtId="4" fontId="7" fillId="0" borderId="4" xfId="0" applyNumberFormat="1" applyFont="1" applyFill="1" applyBorder="1" applyAlignment="1">
      <alignment horizontal="right"/>
    </xf>
    <xf numFmtId="0" fontId="8" fillId="0" borderId="0" xfId="0" applyFont="1" applyAlignment="1">
      <alignment horizontal="right"/>
    </xf>
    <xf numFmtId="164" fontId="0" fillId="0" borderId="4" xfId="1" applyFont="1" applyBorder="1" applyAlignment="1" applyProtection="1">
      <alignment horizontal="right"/>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106"/>
  <sheetViews>
    <sheetView rightToLeft="1" tabSelected="1" topLeftCell="A92" workbookViewId="0">
      <selection activeCell="G6" sqref="G6"/>
    </sheetView>
  </sheetViews>
  <sheetFormatPr defaultRowHeight="14.4" x14ac:dyDescent="0.3"/>
  <cols>
    <col min="1" max="1" width="13.109375" style="6" customWidth="1"/>
    <col min="2" max="2" width="70" customWidth="1"/>
    <col min="3" max="3" width="9.109375" style="2" customWidth="1"/>
    <col min="4" max="4" width="15.44140625" style="9" customWidth="1"/>
    <col min="5" max="5" width="13.33203125" style="14" bestFit="1" customWidth="1"/>
    <col min="6" max="6" width="17" style="9" customWidth="1"/>
    <col min="7" max="7" width="19" style="9" customWidth="1"/>
    <col min="8" max="8" width="17.33203125" customWidth="1"/>
  </cols>
  <sheetData>
    <row r="2" spans="1:8" ht="21" x14ac:dyDescent="0.4">
      <c r="A2" s="7"/>
      <c r="B2" s="48" t="s">
        <v>220</v>
      </c>
      <c r="C2" s="4"/>
      <c r="D2" s="10"/>
      <c r="E2" s="12"/>
      <c r="F2" s="10"/>
    </row>
    <row r="3" spans="1:8" x14ac:dyDescent="0.3">
      <c r="A3" s="8"/>
      <c r="B3" s="3"/>
      <c r="C3" s="5"/>
      <c r="D3" s="11"/>
      <c r="E3" s="13"/>
      <c r="F3" s="11"/>
    </row>
    <row r="4" spans="1:8" ht="43.2" x14ac:dyDescent="0.3">
      <c r="A4" s="38" t="s">
        <v>0</v>
      </c>
      <c r="B4" s="38" t="s">
        <v>1</v>
      </c>
      <c r="C4" s="38" t="s">
        <v>213</v>
      </c>
      <c r="D4" s="38" t="s">
        <v>3</v>
      </c>
      <c r="E4" s="39" t="s">
        <v>214</v>
      </c>
      <c r="F4" s="38" t="s">
        <v>215</v>
      </c>
      <c r="G4" s="39" t="s">
        <v>216</v>
      </c>
      <c r="H4" s="40" t="s">
        <v>217</v>
      </c>
    </row>
    <row r="5" spans="1:8" s="1" customFormat="1" ht="15.6" x14ac:dyDescent="0.3">
      <c r="A5" s="20" t="s">
        <v>176</v>
      </c>
      <c r="B5" s="21" t="s">
        <v>177</v>
      </c>
      <c r="C5" s="22" t="s">
        <v>4</v>
      </c>
      <c r="D5" s="23" t="s">
        <v>4</v>
      </c>
      <c r="E5" s="24" t="s">
        <v>4</v>
      </c>
      <c r="F5" s="23"/>
      <c r="G5" s="16"/>
      <c r="H5" s="15"/>
    </row>
    <row r="6" spans="1:8" ht="28.8" x14ac:dyDescent="0.3">
      <c r="A6" s="18"/>
      <c r="B6" s="25" t="s">
        <v>209</v>
      </c>
      <c r="C6" s="26" t="s">
        <v>178</v>
      </c>
      <c r="D6" s="19">
        <v>1</v>
      </c>
      <c r="E6" s="17">
        <v>250000</v>
      </c>
      <c r="F6" s="19">
        <f>D6*E6</f>
        <v>250000</v>
      </c>
      <c r="G6" s="49"/>
      <c r="H6" s="49" t="str">
        <f t="shared" ref="H6:H69" si="0">IF(G6="","",D6*G6)</f>
        <v/>
      </c>
    </row>
    <row r="7" spans="1:8" s="1" customFormat="1" ht="15.6" x14ac:dyDescent="0.3">
      <c r="A7" s="20" t="s">
        <v>5</v>
      </c>
      <c r="B7" s="21" t="s">
        <v>6</v>
      </c>
      <c r="C7" s="22" t="s">
        <v>4</v>
      </c>
      <c r="D7" s="23" t="s">
        <v>4</v>
      </c>
      <c r="E7" s="24" t="s">
        <v>4</v>
      </c>
      <c r="F7" s="23"/>
      <c r="G7" s="49"/>
      <c r="H7" s="49" t="str">
        <f t="shared" si="0"/>
        <v/>
      </c>
    </row>
    <row r="8" spans="1:8" s="1" customFormat="1" ht="15.6" x14ac:dyDescent="0.3">
      <c r="A8" s="20" t="s">
        <v>7</v>
      </c>
      <c r="B8" s="21" t="s">
        <v>8</v>
      </c>
      <c r="C8" s="22" t="s">
        <v>4</v>
      </c>
      <c r="D8" s="23" t="s">
        <v>4</v>
      </c>
      <c r="E8" s="24" t="s">
        <v>4</v>
      </c>
      <c r="F8" s="23"/>
      <c r="G8" s="49"/>
      <c r="H8" s="49" t="str">
        <f>IF(G8="","",D8*G8)</f>
        <v/>
      </c>
    </row>
    <row r="9" spans="1:8" s="1" customFormat="1" ht="15.6" x14ac:dyDescent="0.3">
      <c r="A9" s="27" t="s">
        <v>9</v>
      </c>
      <c r="B9" s="28" t="s">
        <v>10</v>
      </c>
      <c r="C9" s="29" t="s">
        <v>4</v>
      </c>
      <c r="D9" s="30" t="s">
        <v>4</v>
      </c>
      <c r="E9" s="31" t="s">
        <v>4</v>
      </c>
      <c r="F9" s="30"/>
      <c r="G9" s="49"/>
      <c r="H9" s="49" t="str">
        <f t="shared" si="0"/>
        <v/>
      </c>
    </row>
    <row r="10" spans="1:8" s="1" customFormat="1" ht="15.6" x14ac:dyDescent="0.3">
      <c r="A10" s="20" t="s">
        <v>11</v>
      </c>
      <c r="B10" s="21" t="s">
        <v>12</v>
      </c>
      <c r="C10" s="22" t="s">
        <v>4</v>
      </c>
      <c r="D10" s="23" t="s">
        <v>4</v>
      </c>
      <c r="E10" s="24" t="s">
        <v>4</v>
      </c>
      <c r="F10" s="23"/>
      <c r="G10" s="49"/>
      <c r="H10" s="49" t="str">
        <f t="shared" si="0"/>
        <v/>
      </c>
    </row>
    <row r="11" spans="1:8" s="1" customFormat="1" ht="15.6" x14ac:dyDescent="0.3">
      <c r="A11" s="27" t="s">
        <v>13</v>
      </c>
      <c r="B11" s="28" t="s">
        <v>14</v>
      </c>
      <c r="C11" s="29" t="s">
        <v>4</v>
      </c>
      <c r="D11" s="30" t="s">
        <v>4</v>
      </c>
      <c r="E11" s="31" t="s">
        <v>4</v>
      </c>
      <c r="F11" s="30"/>
      <c r="G11" s="49"/>
      <c r="H11" s="49" t="str">
        <f t="shared" si="0"/>
        <v/>
      </c>
    </row>
    <row r="12" spans="1:8" x14ac:dyDescent="0.3">
      <c r="A12" s="32" t="s">
        <v>15</v>
      </c>
      <c r="B12" s="33" t="s">
        <v>16</v>
      </c>
      <c r="C12" s="34" t="s">
        <v>17</v>
      </c>
      <c r="D12" s="19">
        <v>50</v>
      </c>
      <c r="E12" s="17">
        <v>980</v>
      </c>
      <c r="F12" s="19">
        <f>MMULT(D12,E12)</f>
        <v>49000</v>
      </c>
      <c r="G12" s="49"/>
      <c r="H12" s="49" t="str">
        <f t="shared" si="0"/>
        <v/>
      </c>
    </row>
    <row r="13" spans="1:8" s="1" customFormat="1" ht="15.6" x14ac:dyDescent="0.3">
      <c r="A13" s="20" t="s">
        <v>18</v>
      </c>
      <c r="B13" s="21" t="s">
        <v>19</v>
      </c>
      <c r="C13" s="22" t="s">
        <v>4</v>
      </c>
      <c r="D13" s="23" t="s">
        <v>4</v>
      </c>
      <c r="E13" s="24" t="s">
        <v>4</v>
      </c>
      <c r="F13" s="23"/>
      <c r="G13" s="49"/>
      <c r="H13" s="49" t="str">
        <f t="shared" si="0"/>
        <v/>
      </c>
    </row>
    <row r="14" spans="1:8" s="1" customFormat="1" ht="15.6" x14ac:dyDescent="0.3">
      <c r="A14" s="20" t="s">
        <v>200</v>
      </c>
      <c r="B14" s="21" t="s">
        <v>117</v>
      </c>
      <c r="C14" s="22" t="s">
        <v>4</v>
      </c>
      <c r="D14" s="23" t="s">
        <v>4</v>
      </c>
      <c r="E14" s="24" t="s">
        <v>4</v>
      </c>
      <c r="F14" s="23"/>
      <c r="G14" s="49"/>
      <c r="H14" s="49" t="str">
        <f t="shared" si="0"/>
        <v/>
      </c>
    </row>
    <row r="15" spans="1:8" x14ac:dyDescent="0.3">
      <c r="A15" s="35" t="s">
        <v>201</v>
      </c>
      <c r="B15" s="33" t="s">
        <v>118</v>
      </c>
      <c r="C15" s="34" t="s">
        <v>30</v>
      </c>
      <c r="D15" s="19">
        <v>250</v>
      </c>
      <c r="E15" s="17">
        <v>35.700000000000003</v>
      </c>
      <c r="F15" s="19">
        <f>MMULT(D15,E15)</f>
        <v>8925</v>
      </c>
      <c r="G15" s="49"/>
      <c r="H15" s="49" t="str">
        <f t="shared" si="0"/>
        <v/>
      </c>
    </row>
    <row r="16" spans="1:8" x14ac:dyDescent="0.3">
      <c r="A16" s="35" t="s">
        <v>202</v>
      </c>
      <c r="B16" s="33" t="s">
        <v>119</v>
      </c>
      <c r="C16" s="34" t="s">
        <v>30</v>
      </c>
      <c r="D16" s="19">
        <v>100</v>
      </c>
      <c r="E16" s="17">
        <v>73</v>
      </c>
      <c r="F16" s="19">
        <f>MMULT(D16,E16)</f>
        <v>7300</v>
      </c>
      <c r="G16" s="49"/>
      <c r="H16" s="49" t="str">
        <f t="shared" si="0"/>
        <v/>
      </c>
    </row>
    <row r="17" spans="1:8" x14ac:dyDescent="0.3">
      <c r="A17" s="35" t="s">
        <v>203</v>
      </c>
      <c r="B17" s="25" t="s">
        <v>120</v>
      </c>
      <c r="C17" s="34" t="s">
        <v>17</v>
      </c>
      <c r="D17" s="19">
        <v>200</v>
      </c>
      <c r="E17" s="17">
        <v>12.2</v>
      </c>
      <c r="F17" s="19">
        <f>MMULT(D17,E17)</f>
        <v>2440</v>
      </c>
      <c r="G17" s="49"/>
      <c r="H17" s="49" t="str">
        <f t="shared" si="0"/>
        <v/>
      </c>
    </row>
    <row r="18" spans="1:8" x14ac:dyDescent="0.3">
      <c r="A18" s="35" t="s">
        <v>204</v>
      </c>
      <c r="B18" s="25" t="s">
        <v>121</v>
      </c>
      <c r="C18" s="34" t="s">
        <v>17</v>
      </c>
      <c r="D18" s="19">
        <v>200</v>
      </c>
      <c r="E18" s="17">
        <v>71</v>
      </c>
      <c r="F18" s="19">
        <f>MMULT(D18,E18)</f>
        <v>14200</v>
      </c>
      <c r="G18" s="49"/>
      <c r="H18" s="49" t="str">
        <f t="shared" si="0"/>
        <v/>
      </c>
    </row>
    <row r="19" spans="1:8" s="1" customFormat="1" ht="15.6" x14ac:dyDescent="0.3">
      <c r="A19" s="20" t="s">
        <v>205</v>
      </c>
      <c r="B19" s="21" t="s">
        <v>122</v>
      </c>
      <c r="C19" s="22" t="s">
        <v>4</v>
      </c>
      <c r="D19" s="23" t="s">
        <v>4</v>
      </c>
      <c r="E19" s="24" t="s">
        <v>4</v>
      </c>
      <c r="F19" s="23"/>
      <c r="G19" s="49"/>
      <c r="H19" s="49" t="str">
        <f t="shared" si="0"/>
        <v/>
      </c>
    </row>
    <row r="20" spans="1:8" ht="28.8" x14ac:dyDescent="0.3">
      <c r="A20" s="35" t="s">
        <v>206</v>
      </c>
      <c r="B20" s="25" t="s">
        <v>123</v>
      </c>
      <c r="C20" s="34" t="s">
        <v>17</v>
      </c>
      <c r="D20" s="19">
        <v>250</v>
      </c>
      <c r="E20" s="17">
        <v>64</v>
      </c>
      <c r="F20" s="19">
        <f>MMULT(D20,E20)</f>
        <v>16000</v>
      </c>
      <c r="G20" s="49"/>
      <c r="H20" s="49" t="str">
        <f t="shared" si="0"/>
        <v/>
      </c>
    </row>
    <row r="21" spans="1:8" s="1" customFormat="1" ht="15.6" x14ac:dyDescent="0.3">
      <c r="A21" s="20" t="s">
        <v>20</v>
      </c>
      <c r="B21" s="21" t="s">
        <v>21</v>
      </c>
      <c r="C21" s="22" t="s">
        <v>4</v>
      </c>
      <c r="D21" s="23" t="s">
        <v>4</v>
      </c>
      <c r="E21" s="24" t="s">
        <v>4</v>
      </c>
      <c r="F21" s="23"/>
      <c r="G21" s="49"/>
      <c r="H21" s="49" t="str">
        <f t="shared" si="0"/>
        <v/>
      </c>
    </row>
    <row r="22" spans="1:8" ht="28.8" x14ac:dyDescent="0.3">
      <c r="A22" s="35" t="s">
        <v>22</v>
      </c>
      <c r="B22" s="25" t="s">
        <v>181</v>
      </c>
      <c r="C22" s="34" t="s">
        <v>23</v>
      </c>
      <c r="D22" s="19">
        <v>35</v>
      </c>
      <c r="E22" s="17">
        <v>187</v>
      </c>
      <c r="F22" s="19">
        <f>MMULT(D22,E22)</f>
        <v>6545</v>
      </c>
      <c r="G22" s="49"/>
      <c r="H22" s="49" t="str">
        <f t="shared" si="0"/>
        <v/>
      </c>
    </row>
    <row r="23" spans="1:8" s="1" customFormat="1" ht="15.6" x14ac:dyDescent="0.3">
      <c r="A23" s="20" t="s">
        <v>207</v>
      </c>
      <c r="B23" s="21" t="s">
        <v>124</v>
      </c>
      <c r="C23" s="22" t="s">
        <v>4</v>
      </c>
      <c r="D23" s="23" t="s">
        <v>4</v>
      </c>
      <c r="E23" s="24" t="s">
        <v>4</v>
      </c>
      <c r="F23" s="23"/>
      <c r="G23" s="49"/>
      <c r="H23" s="49" t="str">
        <f t="shared" si="0"/>
        <v/>
      </c>
    </row>
    <row r="24" spans="1:8" ht="28.8" x14ac:dyDescent="0.3">
      <c r="A24" s="35" t="s">
        <v>208</v>
      </c>
      <c r="B24" s="25" t="s">
        <v>125</v>
      </c>
      <c r="C24" s="34" t="s">
        <v>23</v>
      </c>
      <c r="D24" s="19">
        <v>100</v>
      </c>
      <c r="E24" s="17">
        <v>62</v>
      </c>
      <c r="F24" s="19">
        <f>MMULT(D24,E24)</f>
        <v>6200</v>
      </c>
      <c r="G24" s="49"/>
      <c r="H24" s="49" t="str">
        <f t="shared" si="0"/>
        <v/>
      </c>
    </row>
    <row r="25" spans="1:8" s="1" customFormat="1" ht="15.6" x14ac:dyDescent="0.3">
      <c r="A25" s="20" t="s">
        <v>24</v>
      </c>
      <c r="B25" s="21" t="s">
        <v>25</v>
      </c>
      <c r="C25" s="22" t="s">
        <v>4</v>
      </c>
      <c r="D25" s="23" t="s">
        <v>4</v>
      </c>
      <c r="E25" s="24" t="s">
        <v>4</v>
      </c>
      <c r="F25" s="23"/>
      <c r="G25" s="49"/>
      <c r="H25" s="49" t="str">
        <f t="shared" si="0"/>
        <v/>
      </c>
    </row>
    <row r="26" spans="1:8" s="1" customFormat="1" ht="15.6" x14ac:dyDescent="0.3">
      <c r="A26" s="20" t="s">
        <v>26</v>
      </c>
      <c r="B26" s="21" t="s">
        <v>27</v>
      </c>
      <c r="C26" s="22" t="s">
        <v>4</v>
      </c>
      <c r="D26" s="23" t="s">
        <v>4</v>
      </c>
      <c r="E26" s="24" t="s">
        <v>4</v>
      </c>
      <c r="F26" s="23"/>
      <c r="G26" s="49"/>
      <c r="H26" s="49" t="str">
        <f t="shared" si="0"/>
        <v/>
      </c>
    </row>
    <row r="27" spans="1:8" ht="43.2" x14ac:dyDescent="0.3">
      <c r="A27" s="35" t="s">
        <v>28</v>
      </c>
      <c r="B27" s="25" t="s">
        <v>29</v>
      </c>
      <c r="C27" s="34" t="s">
        <v>30</v>
      </c>
      <c r="D27" s="19">
        <v>100</v>
      </c>
      <c r="E27" s="17">
        <v>1100</v>
      </c>
      <c r="F27" s="19">
        <f>MMULT(D27,E27)</f>
        <v>110000</v>
      </c>
      <c r="G27" s="49"/>
      <c r="H27" s="49" t="str">
        <f t="shared" si="0"/>
        <v/>
      </c>
    </row>
    <row r="28" spans="1:8" ht="43.2" x14ac:dyDescent="0.3">
      <c r="A28" s="35" t="s">
        <v>31</v>
      </c>
      <c r="B28" s="25" t="s">
        <v>32</v>
      </c>
      <c r="C28" s="34" t="s">
        <v>30</v>
      </c>
      <c r="D28" s="19">
        <v>100</v>
      </c>
      <c r="E28" s="17">
        <v>1135</v>
      </c>
      <c r="F28" s="19">
        <f>MMULT(D28,E28)</f>
        <v>113500</v>
      </c>
      <c r="G28" s="49"/>
      <c r="H28" s="49" t="str">
        <f t="shared" si="0"/>
        <v/>
      </c>
    </row>
    <row r="29" spans="1:8" s="1" customFormat="1" ht="15.6" x14ac:dyDescent="0.3">
      <c r="A29" s="20" t="s">
        <v>33</v>
      </c>
      <c r="B29" s="21" t="s">
        <v>34</v>
      </c>
      <c r="C29" s="22" t="s">
        <v>4</v>
      </c>
      <c r="D29" s="23" t="s">
        <v>4</v>
      </c>
      <c r="E29" s="24" t="s">
        <v>4</v>
      </c>
      <c r="F29" s="23"/>
      <c r="G29" s="49"/>
      <c r="H29" s="49" t="str">
        <f t="shared" si="0"/>
        <v/>
      </c>
    </row>
    <row r="30" spans="1:8" ht="28.8" x14ac:dyDescent="0.3">
      <c r="A30" s="35" t="s">
        <v>211</v>
      </c>
      <c r="B30" s="25" t="s">
        <v>212</v>
      </c>
      <c r="C30" s="34" t="s">
        <v>35</v>
      </c>
      <c r="D30" s="19">
        <v>4</v>
      </c>
      <c r="E30" s="17">
        <v>15000</v>
      </c>
      <c r="F30" s="19">
        <f t="shared" ref="F30:F35" si="1">MMULT(D30,E30)</f>
        <v>60000</v>
      </c>
      <c r="G30" s="49"/>
      <c r="H30" s="49" t="str">
        <f t="shared" si="0"/>
        <v/>
      </c>
    </row>
    <row r="31" spans="1:8" ht="28.8" x14ac:dyDescent="0.3">
      <c r="A31" s="35" t="s">
        <v>36</v>
      </c>
      <c r="B31" s="25" t="s">
        <v>210</v>
      </c>
      <c r="C31" s="34" t="s">
        <v>35</v>
      </c>
      <c r="D31" s="19">
        <v>2</v>
      </c>
      <c r="E31" s="17">
        <v>32500</v>
      </c>
      <c r="F31" s="19">
        <f t="shared" si="1"/>
        <v>65000</v>
      </c>
      <c r="G31" s="49"/>
      <c r="H31" s="49" t="str">
        <f t="shared" si="0"/>
        <v/>
      </c>
    </row>
    <row r="32" spans="1:8" ht="72" x14ac:dyDescent="0.3">
      <c r="A32" s="35" t="s">
        <v>182</v>
      </c>
      <c r="B32" s="25" t="s">
        <v>183</v>
      </c>
      <c r="C32" s="34" t="s">
        <v>30</v>
      </c>
      <c r="D32" s="19">
        <v>600</v>
      </c>
      <c r="E32" s="17">
        <v>2210</v>
      </c>
      <c r="F32" s="19">
        <f t="shared" si="1"/>
        <v>1326000</v>
      </c>
      <c r="G32" s="49"/>
      <c r="H32" s="49" t="str">
        <f t="shared" si="0"/>
        <v/>
      </c>
    </row>
    <row r="33" spans="1:8" ht="28.8" x14ac:dyDescent="0.3">
      <c r="A33" s="35" t="s">
        <v>198</v>
      </c>
      <c r="B33" s="25" t="s">
        <v>199</v>
      </c>
      <c r="C33" s="26" t="s">
        <v>138</v>
      </c>
      <c r="D33" s="19">
        <v>40</v>
      </c>
      <c r="E33" s="17">
        <v>4220</v>
      </c>
      <c r="F33" s="19">
        <f t="shared" si="1"/>
        <v>168800</v>
      </c>
      <c r="G33" s="49"/>
      <c r="H33" s="49" t="str">
        <f t="shared" si="0"/>
        <v/>
      </c>
    </row>
    <row r="34" spans="1:8" ht="28.8" x14ac:dyDescent="0.3">
      <c r="A34" s="35" t="s">
        <v>37</v>
      </c>
      <c r="B34" s="25" t="s">
        <v>38</v>
      </c>
      <c r="C34" s="34" t="s">
        <v>35</v>
      </c>
      <c r="D34" s="19">
        <v>1467200</v>
      </c>
      <c r="E34" s="17">
        <v>0.1</v>
      </c>
      <c r="F34" s="19">
        <f t="shared" si="1"/>
        <v>146720</v>
      </c>
      <c r="G34" s="49"/>
      <c r="H34" s="49" t="str">
        <f t="shared" si="0"/>
        <v/>
      </c>
    </row>
    <row r="35" spans="1:8" ht="57.6" x14ac:dyDescent="0.3">
      <c r="A35" s="35" t="s">
        <v>39</v>
      </c>
      <c r="B35" s="25" t="s">
        <v>179</v>
      </c>
      <c r="C35" s="34" t="s">
        <v>30</v>
      </c>
      <c r="D35" s="19">
        <v>400</v>
      </c>
      <c r="E35" s="17">
        <v>3500</v>
      </c>
      <c r="F35" s="19">
        <f t="shared" si="1"/>
        <v>1400000</v>
      </c>
      <c r="G35" s="49"/>
      <c r="H35" s="49" t="str">
        <f t="shared" si="0"/>
        <v/>
      </c>
    </row>
    <row r="36" spans="1:8" s="1" customFormat="1" ht="15.6" x14ac:dyDescent="0.3">
      <c r="A36" s="20" t="s">
        <v>40</v>
      </c>
      <c r="B36" s="21" t="s">
        <v>41</v>
      </c>
      <c r="C36" s="22" t="s">
        <v>4</v>
      </c>
      <c r="D36" s="23" t="s">
        <v>4</v>
      </c>
      <c r="E36" s="24" t="s">
        <v>4</v>
      </c>
      <c r="F36" s="23"/>
      <c r="G36" s="49"/>
      <c r="H36" s="49" t="str">
        <f t="shared" si="0"/>
        <v/>
      </c>
    </row>
    <row r="37" spans="1:8" ht="72" x14ac:dyDescent="0.3">
      <c r="A37" s="35" t="s">
        <v>42</v>
      </c>
      <c r="B37" s="25" t="s">
        <v>43</v>
      </c>
      <c r="C37" s="34" t="s">
        <v>2</v>
      </c>
      <c r="D37" s="19">
        <v>2</v>
      </c>
      <c r="E37" s="17">
        <v>5040</v>
      </c>
      <c r="F37" s="19">
        <f t="shared" ref="F37:F57" si="2">MMULT(D37,E37)</f>
        <v>10080</v>
      </c>
      <c r="G37" s="49"/>
      <c r="H37" s="49" t="str">
        <f t="shared" si="0"/>
        <v/>
      </c>
    </row>
    <row r="38" spans="1:8" ht="72" x14ac:dyDescent="0.3">
      <c r="A38" s="35" t="s">
        <v>44</v>
      </c>
      <c r="B38" s="25" t="s">
        <v>45</v>
      </c>
      <c r="C38" s="34" t="s">
        <v>2</v>
      </c>
      <c r="D38" s="19">
        <v>2</v>
      </c>
      <c r="E38" s="17">
        <v>6340</v>
      </c>
      <c r="F38" s="19">
        <f t="shared" si="2"/>
        <v>12680</v>
      </c>
      <c r="G38" s="49"/>
      <c r="H38" s="49" t="str">
        <f t="shared" si="0"/>
        <v/>
      </c>
    </row>
    <row r="39" spans="1:8" ht="72" x14ac:dyDescent="0.3">
      <c r="A39" s="35" t="s">
        <v>46</v>
      </c>
      <c r="B39" s="25" t="s">
        <v>47</v>
      </c>
      <c r="C39" s="34" t="s">
        <v>2</v>
      </c>
      <c r="D39" s="19">
        <v>2</v>
      </c>
      <c r="E39" s="17">
        <v>8680</v>
      </c>
      <c r="F39" s="19">
        <f t="shared" si="2"/>
        <v>17360</v>
      </c>
      <c r="G39" s="49"/>
      <c r="H39" s="49" t="str">
        <f t="shared" si="0"/>
        <v/>
      </c>
    </row>
    <row r="40" spans="1:8" ht="72" x14ac:dyDescent="0.3">
      <c r="A40" s="35" t="s">
        <v>48</v>
      </c>
      <c r="B40" s="25" t="s">
        <v>49</v>
      </c>
      <c r="C40" s="34" t="s">
        <v>2</v>
      </c>
      <c r="D40" s="19">
        <v>2</v>
      </c>
      <c r="E40" s="17">
        <v>9590</v>
      </c>
      <c r="F40" s="19">
        <f t="shared" si="2"/>
        <v>19180</v>
      </c>
      <c r="G40" s="49"/>
      <c r="H40" s="49" t="str">
        <f t="shared" si="0"/>
        <v/>
      </c>
    </row>
    <row r="41" spans="1:8" x14ac:dyDescent="0.3">
      <c r="A41" s="35" t="s">
        <v>50</v>
      </c>
      <c r="B41" s="25" t="s">
        <v>51</v>
      </c>
      <c r="C41" s="34" t="s">
        <v>2</v>
      </c>
      <c r="D41" s="19">
        <v>10</v>
      </c>
      <c r="E41" s="17">
        <v>110</v>
      </c>
      <c r="F41" s="19">
        <f t="shared" si="2"/>
        <v>1100</v>
      </c>
      <c r="G41" s="49"/>
      <c r="H41" s="49" t="str">
        <f t="shared" si="0"/>
        <v/>
      </c>
    </row>
    <row r="42" spans="1:8" ht="28.8" x14ac:dyDescent="0.3">
      <c r="A42" s="35" t="s">
        <v>52</v>
      </c>
      <c r="B42" s="36" t="s">
        <v>53</v>
      </c>
      <c r="C42" s="34" t="s">
        <v>2</v>
      </c>
      <c r="D42" s="19">
        <v>10</v>
      </c>
      <c r="E42" s="17">
        <v>1300</v>
      </c>
      <c r="F42" s="19">
        <f t="shared" si="2"/>
        <v>13000</v>
      </c>
      <c r="G42" s="49"/>
      <c r="H42" s="49" t="str">
        <f t="shared" si="0"/>
        <v/>
      </c>
    </row>
    <row r="43" spans="1:8" ht="28.8" x14ac:dyDescent="0.3">
      <c r="A43" s="35" t="s">
        <v>54</v>
      </c>
      <c r="B43" s="25" t="s">
        <v>55</v>
      </c>
      <c r="C43" s="34" t="s">
        <v>2</v>
      </c>
      <c r="D43" s="19">
        <v>10</v>
      </c>
      <c r="E43" s="17">
        <v>1500</v>
      </c>
      <c r="F43" s="19">
        <f t="shared" si="2"/>
        <v>15000</v>
      </c>
      <c r="G43" s="49"/>
      <c r="H43" s="49" t="str">
        <f t="shared" si="0"/>
        <v/>
      </c>
    </row>
    <row r="44" spans="1:8" ht="28.8" x14ac:dyDescent="0.3">
      <c r="A44" s="37" t="s">
        <v>184</v>
      </c>
      <c r="B44" s="25" t="s">
        <v>185</v>
      </c>
      <c r="C44" s="26" t="s">
        <v>2</v>
      </c>
      <c r="D44" s="19">
        <v>5</v>
      </c>
      <c r="E44" s="17">
        <v>2610</v>
      </c>
      <c r="F44" s="19">
        <f t="shared" si="2"/>
        <v>13050</v>
      </c>
      <c r="G44" s="49"/>
      <c r="H44" s="49" t="str">
        <f t="shared" si="0"/>
        <v/>
      </c>
    </row>
    <row r="45" spans="1:8" ht="28.8" x14ac:dyDescent="0.3">
      <c r="A45" s="35" t="s">
        <v>56</v>
      </c>
      <c r="B45" s="25" t="s">
        <v>57</v>
      </c>
      <c r="C45" s="34" t="s">
        <v>2</v>
      </c>
      <c r="D45" s="19">
        <v>10</v>
      </c>
      <c r="E45" s="17">
        <v>2310</v>
      </c>
      <c r="F45" s="19">
        <f t="shared" si="2"/>
        <v>23100</v>
      </c>
      <c r="G45" s="49"/>
      <c r="H45" s="49" t="str">
        <f t="shared" si="0"/>
        <v/>
      </c>
    </row>
    <row r="46" spans="1:8" ht="28.8" x14ac:dyDescent="0.3">
      <c r="A46" s="35" t="s">
        <v>58</v>
      </c>
      <c r="B46" s="25" t="s">
        <v>59</v>
      </c>
      <c r="C46" s="34" t="s">
        <v>2</v>
      </c>
      <c r="D46" s="19">
        <v>10</v>
      </c>
      <c r="E46" s="17">
        <v>2620</v>
      </c>
      <c r="F46" s="19">
        <f t="shared" si="2"/>
        <v>26200</v>
      </c>
      <c r="G46" s="49"/>
      <c r="H46" s="49" t="str">
        <f t="shared" si="0"/>
        <v/>
      </c>
    </row>
    <row r="47" spans="1:8" ht="28.8" x14ac:dyDescent="0.3">
      <c r="A47" s="37" t="s">
        <v>186</v>
      </c>
      <c r="B47" s="25" t="s">
        <v>187</v>
      </c>
      <c r="C47" s="34" t="s">
        <v>2</v>
      </c>
      <c r="D47" s="19">
        <v>5</v>
      </c>
      <c r="E47" s="17">
        <v>3890</v>
      </c>
      <c r="F47" s="19">
        <f t="shared" si="2"/>
        <v>19450</v>
      </c>
      <c r="G47" s="49"/>
      <c r="H47" s="49" t="str">
        <f t="shared" si="0"/>
        <v/>
      </c>
    </row>
    <row r="48" spans="1:8" ht="28.8" x14ac:dyDescent="0.3">
      <c r="A48" s="35" t="s">
        <v>60</v>
      </c>
      <c r="B48" s="25" t="s">
        <v>61</v>
      </c>
      <c r="C48" s="34" t="s">
        <v>2</v>
      </c>
      <c r="D48" s="19">
        <v>35</v>
      </c>
      <c r="E48" s="17">
        <v>1230</v>
      </c>
      <c r="F48" s="19">
        <f t="shared" si="2"/>
        <v>43050</v>
      </c>
      <c r="G48" s="49"/>
      <c r="H48" s="49" t="str">
        <f t="shared" si="0"/>
        <v/>
      </c>
    </row>
    <row r="49" spans="1:8" ht="43.2" x14ac:dyDescent="0.3">
      <c r="A49" s="35" t="s">
        <v>62</v>
      </c>
      <c r="B49" s="25" t="s">
        <v>63</v>
      </c>
      <c r="C49" s="34" t="s">
        <v>2</v>
      </c>
      <c r="D49" s="19">
        <v>20</v>
      </c>
      <c r="E49" s="17">
        <v>430</v>
      </c>
      <c r="F49" s="19">
        <f t="shared" si="2"/>
        <v>8600</v>
      </c>
      <c r="G49" s="49"/>
      <c r="H49" s="49" t="str">
        <f t="shared" si="0"/>
        <v/>
      </c>
    </row>
    <row r="50" spans="1:8" ht="28.8" x14ac:dyDescent="0.3">
      <c r="A50" s="35" t="s">
        <v>64</v>
      </c>
      <c r="B50" s="25" t="s">
        <v>65</v>
      </c>
      <c r="C50" s="34" t="s">
        <v>2</v>
      </c>
      <c r="D50" s="19">
        <v>22</v>
      </c>
      <c r="E50" s="17">
        <v>440</v>
      </c>
      <c r="F50" s="19">
        <f t="shared" si="2"/>
        <v>9680</v>
      </c>
      <c r="G50" s="49"/>
      <c r="H50" s="49" t="str">
        <f t="shared" si="0"/>
        <v/>
      </c>
    </row>
    <row r="51" spans="1:8" ht="28.8" x14ac:dyDescent="0.3">
      <c r="A51" s="35" t="s">
        <v>66</v>
      </c>
      <c r="B51" s="25" t="s">
        <v>67</v>
      </c>
      <c r="C51" s="34" t="s">
        <v>2</v>
      </c>
      <c r="D51" s="19">
        <v>10</v>
      </c>
      <c r="E51" s="17">
        <v>490</v>
      </c>
      <c r="F51" s="19">
        <f t="shared" si="2"/>
        <v>4900</v>
      </c>
      <c r="G51" s="49"/>
      <c r="H51" s="49" t="str">
        <f t="shared" si="0"/>
        <v/>
      </c>
    </row>
    <row r="52" spans="1:8" ht="28.8" x14ac:dyDescent="0.3">
      <c r="A52" s="35" t="s">
        <v>194</v>
      </c>
      <c r="B52" s="25" t="s">
        <v>195</v>
      </c>
      <c r="C52" s="34" t="s">
        <v>2</v>
      </c>
      <c r="D52" s="19">
        <v>2</v>
      </c>
      <c r="E52" s="17">
        <v>680</v>
      </c>
      <c r="F52" s="19">
        <f t="shared" si="2"/>
        <v>1360</v>
      </c>
      <c r="G52" s="49"/>
      <c r="H52" s="49" t="str">
        <f t="shared" si="0"/>
        <v/>
      </c>
    </row>
    <row r="53" spans="1:8" ht="43.2" x14ac:dyDescent="0.3">
      <c r="A53" s="35" t="s">
        <v>68</v>
      </c>
      <c r="B53" s="25" t="s">
        <v>69</v>
      </c>
      <c r="C53" s="34" t="s">
        <v>35</v>
      </c>
      <c r="D53" s="19">
        <v>22</v>
      </c>
      <c r="E53" s="17">
        <v>1030</v>
      </c>
      <c r="F53" s="19">
        <f t="shared" si="2"/>
        <v>22660</v>
      </c>
      <c r="G53" s="49"/>
      <c r="H53" s="49" t="str">
        <f t="shared" si="0"/>
        <v/>
      </c>
    </row>
    <row r="54" spans="1:8" ht="43.2" x14ac:dyDescent="0.3">
      <c r="A54" s="35" t="s">
        <v>70</v>
      </c>
      <c r="B54" s="25" t="s">
        <v>71</v>
      </c>
      <c r="C54" s="34" t="s">
        <v>35</v>
      </c>
      <c r="D54" s="19">
        <v>10</v>
      </c>
      <c r="E54" s="17">
        <v>1200</v>
      </c>
      <c r="F54" s="19">
        <f t="shared" si="2"/>
        <v>12000</v>
      </c>
      <c r="G54" s="49"/>
      <c r="H54" s="49" t="str">
        <f t="shared" si="0"/>
        <v/>
      </c>
    </row>
    <row r="55" spans="1:8" ht="43.2" x14ac:dyDescent="0.3">
      <c r="A55" s="37" t="s">
        <v>196</v>
      </c>
      <c r="B55" s="25" t="s">
        <v>197</v>
      </c>
      <c r="C55" s="34" t="s">
        <v>35</v>
      </c>
      <c r="D55" s="19">
        <v>2</v>
      </c>
      <c r="E55" s="17">
        <v>1390</v>
      </c>
      <c r="F55" s="19">
        <f t="shared" si="2"/>
        <v>2780</v>
      </c>
      <c r="G55" s="49"/>
      <c r="H55" s="49" t="str">
        <f t="shared" si="0"/>
        <v/>
      </c>
    </row>
    <row r="56" spans="1:8" ht="28.8" x14ac:dyDescent="0.3">
      <c r="A56" s="35" t="s">
        <v>72</v>
      </c>
      <c r="B56" s="25" t="s">
        <v>73</v>
      </c>
      <c r="C56" s="34" t="s">
        <v>2</v>
      </c>
      <c r="D56" s="19">
        <v>25</v>
      </c>
      <c r="E56" s="17">
        <v>134</v>
      </c>
      <c r="F56" s="19">
        <f t="shared" si="2"/>
        <v>3350</v>
      </c>
      <c r="G56" s="49"/>
      <c r="H56" s="49" t="str">
        <f t="shared" si="0"/>
        <v/>
      </c>
    </row>
    <row r="57" spans="1:8" ht="28.8" x14ac:dyDescent="0.3">
      <c r="A57" s="35" t="s">
        <v>74</v>
      </c>
      <c r="B57" s="25" t="s">
        <v>75</v>
      </c>
      <c r="C57" s="34" t="s">
        <v>30</v>
      </c>
      <c r="D57" s="19">
        <v>30</v>
      </c>
      <c r="E57" s="17">
        <v>1510</v>
      </c>
      <c r="F57" s="19">
        <f t="shared" si="2"/>
        <v>45300</v>
      </c>
      <c r="G57" s="49"/>
      <c r="H57" s="49" t="str">
        <f t="shared" si="0"/>
        <v/>
      </c>
    </row>
    <row r="58" spans="1:8" s="1" customFormat="1" ht="15.6" x14ac:dyDescent="0.3">
      <c r="A58" s="20" t="s">
        <v>76</v>
      </c>
      <c r="B58" s="21" t="s">
        <v>77</v>
      </c>
      <c r="C58" s="22" t="s">
        <v>4</v>
      </c>
      <c r="D58" s="23" t="s">
        <v>4</v>
      </c>
      <c r="E58" s="24" t="s">
        <v>4</v>
      </c>
      <c r="F58" s="23"/>
      <c r="G58" s="49"/>
      <c r="H58" s="49" t="str">
        <f t="shared" si="0"/>
        <v/>
      </c>
    </row>
    <row r="59" spans="1:8" ht="28.8" x14ac:dyDescent="0.3">
      <c r="A59" s="37" t="s">
        <v>188</v>
      </c>
      <c r="B59" s="25" t="s">
        <v>189</v>
      </c>
      <c r="C59" s="34" t="s">
        <v>2</v>
      </c>
      <c r="D59" s="19">
        <v>4</v>
      </c>
      <c r="E59" s="17">
        <v>750</v>
      </c>
      <c r="F59" s="19">
        <f t="shared" ref="F59:F64" si="3">MMULT(D59,E59)</f>
        <v>3000</v>
      </c>
      <c r="G59" s="49"/>
      <c r="H59" s="49" t="str">
        <f t="shared" si="0"/>
        <v/>
      </c>
    </row>
    <row r="60" spans="1:8" ht="28.8" x14ac:dyDescent="0.3">
      <c r="A60" s="35" t="s">
        <v>190</v>
      </c>
      <c r="B60" s="25" t="s">
        <v>191</v>
      </c>
      <c r="C60" s="34" t="s">
        <v>2</v>
      </c>
      <c r="D60" s="19">
        <v>4</v>
      </c>
      <c r="E60" s="17">
        <v>860</v>
      </c>
      <c r="F60" s="19">
        <f t="shared" si="3"/>
        <v>3440</v>
      </c>
      <c r="G60" s="49"/>
      <c r="H60" s="49" t="str">
        <f t="shared" si="0"/>
        <v/>
      </c>
    </row>
    <row r="61" spans="1:8" ht="28.8" x14ac:dyDescent="0.3">
      <c r="A61" s="35" t="s">
        <v>78</v>
      </c>
      <c r="B61" s="25" t="s">
        <v>79</v>
      </c>
      <c r="C61" s="34" t="s">
        <v>2</v>
      </c>
      <c r="D61" s="19">
        <v>20</v>
      </c>
      <c r="E61" s="17">
        <v>220</v>
      </c>
      <c r="F61" s="19">
        <f t="shared" si="3"/>
        <v>4400</v>
      </c>
      <c r="G61" s="49"/>
      <c r="H61" s="49" t="str">
        <f t="shared" si="0"/>
        <v/>
      </c>
    </row>
    <row r="62" spans="1:8" ht="28.8" x14ac:dyDescent="0.3">
      <c r="A62" s="35" t="s">
        <v>80</v>
      </c>
      <c r="B62" s="25" t="s">
        <v>81</v>
      </c>
      <c r="C62" s="34" t="s">
        <v>2</v>
      </c>
      <c r="D62" s="19">
        <v>10</v>
      </c>
      <c r="E62" s="17">
        <v>255</v>
      </c>
      <c r="F62" s="19">
        <f t="shared" si="3"/>
        <v>2550</v>
      </c>
      <c r="G62" s="49"/>
      <c r="H62" s="49" t="str">
        <f t="shared" si="0"/>
        <v/>
      </c>
    </row>
    <row r="63" spans="1:8" ht="28.8" x14ac:dyDescent="0.3">
      <c r="A63" s="37" t="s">
        <v>192</v>
      </c>
      <c r="B63" s="25" t="s">
        <v>193</v>
      </c>
      <c r="C63" s="34" t="s">
        <v>2</v>
      </c>
      <c r="D63" s="19">
        <v>2</v>
      </c>
      <c r="E63" s="17">
        <v>270</v>
      </c>
      <c r="F63" s="19">
        <f t="shared" si="3"/>
        <v>540</v>
      </c>
      <c r="G63" s="49"/>
      <c r="H63" s="49" t="str">
        <f t="shared" si="0"/>
        <v/>
      </c>
    </row>
    <row r="64" spans="1:8" ht="43.2" x14ac:dyDescent="0.3">
      <c r="A64" s="35" t="s">
        <v>82</v>
      </c>
      <c r="B64" s="25" t="s">
        <v>83</v>
      </c>
      <c r="C64" s="34" t="s">
        <v>2</v>
      </c>
      <c r="D64" s="19">
        <v>64</v>
      </c>
      <c r="E64" s="17">
        <v>950</v>
      </c>
      <c r="F64" s="19">
        <f t="shared" si="3"/>
        <v>60800</v>
      </c>
      <c r="G64" s="49"/>
      <c r="H64" s="49" t="str">
        <f t="shared" si="0"/>
        <v/>
      </c>
    </row>
    <row r="65" spans="1:8" s="1" customFormat="1" ht="15.6" x14ac:dyDescent="0.3">
      <c r="A65" s="20" t="s">
        <v>84</v>
      </c>
      <c r="B65" s="21" t="s">
        <v>85</v>
      </c>
      <c r="C65" s="22" t="s">
        <v>4</v>
      </c>
      <c r="D65" s="23" t="s">
        <v>4</v>
      </c>
      <c r="E65" s="24" t="s">
        <v>4</v>
      </c>
      <c r="F65" s="23"/>
      <c r="G65" s="49"/>
      <c r="H65" s="49" t="str">
        <f t="shared" si="0"/>
        <v/>
      </c>
    </row>
    <row r="66" spans="1:8" ht="43.2" x14ac:dyDescent="0.3">
      <c r="A66" s="35" t="s">
        <v>86</v>
      </c>
      <c r="B66" s="25" t="s">
        <v>87</v>
      </c>
      <c r="C66" s="34" t="s">
        <v>35</v>
      </c>
      <c r="D66" s="19">
        <v>5</v>
      </c>
      <c r="E66" s="17">
        <v>4710</v>
      </c>
      <c r="F66" s="19">
        <f>MMULT(D66,E66)</f>
        <v>23550</v>
      </c>
      <c r="G66" s="49"/>
      <c r="H66" s="49" t="str">
        <f t="shared" si="0"/>
        <v/>
      </c>
    </row>
    <row r="67" spans="1:8" s="1" customFormat="1" ht="15.6" x14ac:dyDescent="0.3">
      <c r="A67" s="20" t="s">
        <v>88</v>
      </c>
      <c r="B67" s="21" t="s">
        <v>89</v>
      </c>
      <c r="C67" s="22" t="s">
        <v>4</v>
      </c>
      <c r="D67" s="23" t="s">
        <v>4</v>
      </c>
      <c r="E67" s="24" t="s">
        <v>4</v>
      </c>
      <c r="F67" s="23"/>
      <c r="G67" s="49"/>
      <c r="H67" s="49" t="str">
        <f t="shared" si="0"/>
        <v/>
      </c>
    </row>
    <row r="68" spans="1:8" ht="28.8" x14ac:dyDescent="0.3">
      <c r="A68" s="35" t="s">
        <v>90</v>
      </c>
      <c r="B68" s="25" t="s">
        <v>91</v>
      </c>
      <c r="C68" s="34" t="s">
        <v>30</v>
      </c>
      <c r="D68" s="19">
        <v>1000</v>
      </c>
      <c r="E68" s="17">
        <v>180</v>
      </c>
      <c r="F68" s="19">
        <f>MMULT(D68,E68)</f>
        <v>180000</v>
      </c>
      <c r="G68" s="49"/>
      <c r="H68" s="49" t="str">
        <f t="shared" si="0"/>
        <v/>
      </c>
    </row>
    <row r="69" spans="1:8" x14ac:dyDescent="0.3">
      <c r="A69" s="35" t="s">
        <v>92</v>
      </c>
      <c r="B69" s="33" t="s">
        <v>93</v>
      </c>
      <c r="C69" s="34" t="s">
        <v>2</v>
      </c>
      <c r="D69" s="19">
        <v>20</v>
      </c>
      <c r="E69" s="17">
        <v>510</v>
      </c>
      <c r="F69" s="19">
        <f>MMULT(D69,E69)</f>
        <v>10200</v>
      </c>
      <c r="G69" s="49"/>
      <c r="H69" s="49" t="str">
        <f t="shared" si="0"/>
        <v/>
      </c>
    </row>
    <row r="70" spans="1:8" x14ac:dyDescent="0.3">
      <c r="A70" s="35" t="s">
        <v>94</v>
      </c>
      <c r="B70" s="33" t="s">
        <v>95</v>
      </c>
      <c r="C70" s="34" t="s">
        <v>2</v>
      </c>
      <c r="D70" s="19">
        <v>10</v>
      </c>
      <c r="E70" s="17">
        <v>820</v>
      </c>
      <c r="F70" s="19">
        <f>MMULT(D70,E70)</f>
        <v>8200</v>
      </c>
      <c r="G70" s="49"/>
      <c r="H70" s="49" t="str">
        <f t="shared" ref="H70:H104" si="4">IF(G70="","",D70*G70)</f>
        <v/>
      </c>
    </row>
    <row r="71" spans="1:8" s="1" customFormat="1" ht="15.6" x14ac:dyDescent="0.3">
      <c r="A71" s="20" t="s">
        <v>96</v>
      </c>
      <c r="B71" s="21" t="s">
        <v>97</v>
      </c>
      <c r="C71" s="22" t="s">
        <v>4</v>
      </c>
      <c r="D71" s="23" t="s">
        <v>4</v>
      </c>
      <c r="E71" s="24" t="s">
        <v>4</v>
      </c>
      <c r="F71" s="23"/>
      <c r="G71" s="49"/>
      <c r="H71" s="49" t="str">
        <f t="shared" si="4"/>
        <v/>
      </c>
    </row>
    <row r="72" spans="1:8" ht="43.2" x14ac:dyDescent="0.3">
      <c r="A72" s="35" t="s">
        <v>98</v>
      </c>
      <c r="B72" s="25" t="s">
        <v>99</v>
      </c>
      <c r="C72" s="34" t="s">
        <v>30</v>
      </c>
      <c r="D72" s="19">
        <v>200</v>
      </c>
      <c r="E72" s="17">
        <v>200</v>
      </c>
      <c r="F72" s="19">
        <f>MMULT(D72,E72)</f>
        <v>40000</v>
      </c>
      <c r="G72" s="49"/>
      <c r="H72" s="49" t="str">
        <f t="shared" si="4"/>
        <v/>
      </c>
    </row>
    <row r="73" spans="1:8" s="1" customFormat="1" ht="15.6" x14ac:dyDescent="0.3">
      <c r="A73" s="20" t="s">
        <v>100</v>
      </c>
      <c r="B73" s="21" t="s">
        <v>101</v>
      </c>
      <c r="C73" s="22" t="s">
        <v>4</v>
      </c>
      <c r="D73" s="23" t="s">
        <v>4</v>
      </c>
      <c r="E73" s="24" t="s">
        <v>4</v>
      </c>
      <c r="F73" s="23"/>
      <c r="G73" s="49"/>
      <c r="H73" s="49" t="str">
        <f t="shared" si="4"/>
        <v/>
      </c>
    </row>
    <row r="74" spans="1:8" ht="28.8" x14ac:dyDescent="0.3">
      <c r="A74" s="35" t="s">
        <v>102</v>
      </c>
      <c r="B74" s="25" t="s">
        <v>103</v>
      </c>
      <c r="C74" s="34" t="s">
        <v>23</v>
      </c>
      <c r="D74" s="19">
        <v>300</v>
      </c>
      <c r="E74" s="17">
        <v>402</v>
      </c>
      <c r="F74" s="19">
        <f>MMULT(D74,E74)</f>
        <v>120600</v>
      </c>
      <c r="G74" s="49"/>
      <c r="H74" s="49" t="str">
        <f t="shared" si="4"/>
        <v/>
      </c>
    </row>
    <row r="75" spans="1:8" s="1" customFormat="1" ht="15.6" x14ac:dyDescent="0.3">
      <c r="A75" s="20" t="s">
        <v>104</v>
      </c>
      <c r="B75" s="21" t="s">
        <v>105</v>
      </c>
      <c r="C75" s="22" t="s">
        <v>4</v>
      </c>
      <c r="D75" s="23" t="s">
        <v>4</v>
      </c>
      <c r="E75" s="24" t="s">
        <v>4</v>
      </c>
      <c r="F75" s="23"/>
      <c r="G75" s="49"/>
      <c r="H75" s="49" t="str">
        <f t="shared" si="4"/>
        <v/>
      </c>
    </row>
    <row r="76" spans="1:8" s="1" customFormat="1" ht="15.6" x14ac:dyDescent="0.3">
      <c r="A76" s="20" t="s">
        <v>106</v>
      </c>
      <c r="B76" s="21" t="s">
        <v>107</v>
      </c>
      <c r="C76" s="22" t="s">
        <v>4</v>
      </c>
      <c r="D76" s="23" t="s">
        <v>4</v>
      </c>
      <c r="E76" s="24" t="s">
        <v>4</v>
      </c>
      <c r="F76" s="23"/>
      <c r="G76" s="49"/>
      <c r="H76" s="49" t="str">
        <f t="shared" si="4"/>
        <v/>
      </c>
    </row>
    <row r="77" spans="1:8" s="1" customFormat="1" ht="15.6" x14ac:dyDescent="0.3">
      <c r="A77" s="27" t="s">
        <v>108</v>
      </c>
      <c r="B77" s="28" t="s">
        <v>109</v>
      </c>
      <c r="C77" s="29" t="s">
        <v>4</v>
      </c>
      <c r="D77" s="30" t="s">
        <v>4</v>
      </c>
      <c r="E77" s="31" t="s">
        <v>4</v>
      </c>
      <c r="F77" s="30"/>
      <c r="G77" s="49"/>
      <c r="H77" s="49" t="str">
        <f t="shared" si="4"/>
        <v/>
      </c>
    </row>
    <row r="78" spans="1:8" ht="43.2" x14ac:dyDescent="0.3">
      <c r="A78" s="35" t="s">
        <v>110</v>
      </c>
      <c r="B78" s="25" t="s">
        <v>111</v>
      </c>
      <c r="C78" s="34" t="s">
        <v>2</v>
      </c>
      <c r="D78" s="19">
        <v>1</v>
      </c>
      <c r="E78" s="17">
        <v>1140</v>
      </c>
      <c r="F78" s="19">
        <f>MMULT(D78,E78)</f>
        <v>1140</v>
      </c>
      <c r="G78" s="49"/>
      <c r="H78" s="49" t="str">
        <f t="shared" si="4"/>
        <v/>
      </c>
    </row>
    <row r="79" spans="1:8" s="1" customFormat="1" ht="15.6" x14ac:dyDescent="0.3">
      <c r="A79" s="27" t="s">
        <v>112</v>
      </c>
      <c r="B79" s="28" t="s">
        <v>113</v>
      </c>
      <c r="C79" s="29" t="s">
        <v>4</v>
      </c>
      <c r="D79" s="30" t="s">
        <v>4</v>
      </c>
      <c r="E79" s="31" t="s">
        <v>4</v>
      </c>
      <c r="F79" s="30"/>
      <c r="G79" s="49"/>
      <c r="H79" s="49" t="str">
        <f t="shared" si="4"/>
        <v/>
      </c>
    </row>
    <row r="80" spans="1:8" ht="28.8" x14ac:dyDescent="0.3">
      <c r="A80" s="32" t="s">
        <v>114</v>
      </c>
      <c r="B80" s="25" t="s">
        <v>115</v>
      </c>
      <c r="C80" s="34" t="s">
        <v>2</v>
      </c>
      <c r="D80" s="19">
        <v>1</v>
      </c>
      <c r="E80" s="17">
        <v>5070</v>
      </c>
      <c r="F80" s="19">
        <f>MMULT(D80,E80)</f>
        <v>5070</v>
      </c>
      <c r="G80" s="49"/>
      <c r="H80" s="49" t="str">
        <f t="shared" si="4"/>
        <v/>
      </c>
    </row>
    <row r="81" spans="1:8" s="1" customFormat="1" ht="15.6" x14ac:dyDescent="0.3">
      <c r="A81" s="20" t="s">
        <v>116</v>
      </c>
      <c r="B81" s="21" t="s">
        <v>19</v>
      </c>
      <c r="C81" s="22" t="s">
        <v>4</v>
      </c>
      <c r="D81" s="23" t="s">
        <v>4</v>
      </c>
      <c r="E81" s="24" t="s">
        <v>4</v>
      </c>
      <c r="F81" s="23"/>
      <c r="G81" s="49"/>
      <c r="H81" s="49" t="str">
        <f t="shared" si="4"/>
        <v/>
      </c>
    </row>
    <row r="82" spans="1:8" s="1" customFormat="1" ht="15.6" x14ac:dyDescent="0.3">
      <c r="A82" s="20" t="s">
        <v>126</v>
      </c>
      <c r="B82" s="21" t="s">
        <v>127</v>
      </c>
      <c r="C82" s="22" t="s">
        <v>4</v>
      </c>
      <c r="D82" s="23" t="s">
        <v>4</v>
      </c>
      <c r="E82" s="24" t="s">
        <v>4</v>
      </c>
      <c r="F82" s="23"/>
      <c r="G82" s="49"/>
      <c r="H82" s="49" t="str">
        <f t="shared" si="4"/>
        <v/>
      </c>
    </row>
    <row r="83" spans="1:8" ht="43.2" x14ac:dyDescent="0.3">
      <c r="A83" s="35" t="s">
        <v>128</v>
      </c>
      <c r="B83" s="25" t="s">
        <v>129</v>
      </c>
      <c r="C83" s="34" t="s">
        <v>17</v>
      </c>
      <c r="D83" s="19">
        <v>135</v>
      </c>
      <c r="E83" s="17">
        <v>46</v>
      </c>
      <c r="F83" s="19">
        <f>MMULT(D83,E83)</f>
        <v>6210</v>
      </c>
      <c r="G83" s="49"/>
      <c r="H83" s="49" t="str">
        <f t="shared" si="4"/>
        <v/>
      </c>
    </row>
    <row r="84" spans="1:8" ht="28.8" x14ac:dyDescent="0.3">
      <c r="A84" s="35" t="s">
        <v>130</v>
      </c>
      <c r="B84" s="25" t="s">
        <v>131</v>
      </c>
      <c r="C84" s="34" t="s">
        <v>30</v>
      </c>
      <c r="D84" s="19">
        <v>1350</v>
      </c>
      <c r="E84" s="17">
        <v>31.5</v>
      </c>
      <c r="F84" s="19">
        <f>MMULT(D84,E84)</f>
        <v>42525</v>
      </c>
      <c r="G84" s="49"/>
      <c r="H84" s="49" t="str">
        <f t="shared" si="4"/>
        <v/>
      </c>
    </row>
    <row r="85" spans="1:8" s="1" customFormat="1" ht="15.6" x14ac:dyDescent="0.3">
      <c r="A85" s="20" t="s">
        <v>132</v>
      </c>
      <c r="B85" s="21" t="s">
        <v>133</v>
      </c>
      <c r="C85" s="22" t="s">
        <v>4</v>
      </c>
      <c r="D85" s="23" t="s">
        <v>4</v>
      </c>
      <c r="E85" s="24" t="s">
        <v>4</v>
      </c>
      <c r="F85" s="23"/>
      <c r="G85" s="49"/>
      <c r="H85" s="49" t="str">
        <f t="shared" si="4"/>
        <v/>
      </c>
    </row>
    <row r="86" spans="1:8" s="1" customFormat="1" ht="15.6" x14ac:dyDescent="0.3">
      <c r="A86" s="20" t="s">
        <v>134</v>
      </c>
      <c r="B86" s="21" t="s">
        <v>135</v>
      </c>
      <c r="C86" s="22" t="s">
        <v>4</v>
      </c>
      <c r="D86" s="23" t="s">
        <v>4</v>
      </c>
      <c r="E86" s="24" t="s">
        <v>4</v>
      </c>
      <c r="F86" s="23"/>
      <c r="G86" s="49"/>
      <c r="H86" s="49" t="str">
        <f t="shared" si="4"/>
        <v/>
      </c>
    </row>
    <row r="87" spans="1:8" ht="57.6" x14ac:dyDescent="0.3">
      <c r="A87" s="35" t="s">
        <v>136</v>
      </c>
      <c r="B87" s="25" t="s">
        <v>137</v>
      </c>
      <c r="C87" s="34" t="s">
        <v>138</v>
      </c>
      <c r="D87" s="19">
        <v>1</v>
      </c>
      <c r="E87" s="17">
        <v>2830</v>
      </c>
      <c r="F87" s="19">
        <f>MMULT(D87,E87)</f>
        <v>2830</v>
      </c>
      <c r="G87" s="49"/>
      <c r="H87" s="49" t="str">
        <f t="shared" si="4"/>
        <v/>
      </c>
    </row>
    <row r="88" spans="1:8" s="1" customFormat="1" ht="15.6" x14ac:dyDescent="0.3">
      <c r="A88" s="20" t="s">
        <v>139</v>
      </c>
      <c r="B88" s="21" t="s">
        <v>140</v>
      </c>
      <c r="C88" s="22" t="s">
        <v>4</v>
      </c>
      <c r="D88" s="23" t="s">
        <v>4</v>
      </c>
      <c r="E88" s="24" t="s">
        <v>4</v>
      </c>
      <c r="F88" s="23"/>
      <c r="G88" s="49"/>
      <c r="H88" s="49" t="str">
        <f t="shared" si="4"/>
        <v/>
      </c>
    </row>
    <row r="89" spans="1:8" x14ac:dyDescent="0.3">
      <c r="A89" s="35" t="s">
        <v>141</v>
      </c>
      <c r="B89" s="33" t="s">
        <v>142</v>
      </c>
      <c r="C89" s="34" t="s">
        <v>138</v>
      </c>
      <c r="D89" s="19">
        <v>1</v>
      </c>
      <c r="E89" s="17">
        <v>3710</v>
      </c>
      <c r="F89" s="19">
        <f>MMULT(D89,E89)</f>
        <v>3710</v>
      </c>
      <c r="G89" s="49"/>
      <c r="H89" s="49" t="str">
        <f t="shared" si="4"/>
        <v/>
      </c>
    </row>
    <row r="90" spans="1:8" s="1" customFormat="1" ht="15.6" x14ac:dyDescent="0.3">
      <c r="A90" s="20" t="s">
        <v>143</v>
      </c>
      <c r="B90" s="21" t="s">
        <v>144</v>
      </c>
      <c r="C90" s="22" t="s">
        <v>4</v>
      </c>
      <c r="D90" s="23" t="s">
        <v>4</v>
      </c>
      <c r="E90" s="24" t="s">
        <v>4</v>
      </c>
      <c r="F90" s="23"/>
      <c r="G90" s="49"/>
      <c r="H90" s="49" t="str">
        <f t="shared" si="4"/>
        <v/>
      </c>
    </row>
    <row r="91" spans="1:8" x14ac:dyDescent="0.3">
      <c r="A91" s="35" t="s">
        <v>145</v>
      </c>
      <c r="B91" s="33" t="s">
        <v>146</v>
      </c>
      <c r="C91" s="34" t="s">
        <v>147</v>
      </c>
      <c r="D91" s="19">
        <v>4</v>
      </c>
      <c r="E91" s="17">
        <v>2520</v>
      </c>
      <c r="F91" s="19">
        <f>MMULT(D91,E91)</f>
        <v>10080</v>
      </c>
      <c r="G91" s="49"/>
      <c r="H91" s="49" t="str">
        <f t="shared" si="4"/>
        <v/>
      </c>
    </row>
    <row r="92" spans="1:8" s="1" customFormat="1" ht="15.6" x14ac:dyDescent="0.3">
      <c r="A92" s="20" t="s">
        <v>148</v>
      </c>
      <c r="B92" s="21" t="s">
        <v>149</v>
      </c>
      <c r="C92" s="22" t="s">
        <v>4</v>
      </c>
      <c r="D92" s="23" t="s">
        <v>4</v>
      </c>
      <c r="E92" s="24" t="s">
        <v>4</v>
      </c>
      <c r="F92" s="23"/>
      <c r="G92" s="49"/>
      <c r="H92" s="49" t="str">
        <f t="shared" si="4"/>
        <v/>
      </c>
    </row>
    <row r="93" spans="1:8" s="1" customFormat="1" ht="27.75" customHeight="1" x14ac:dyDescent="0.3">
      <c r="A93" s="20" t="s">
        <v>150</v>
      </c>
      <c r="B93" s="21" t="s">
        <v>151</v>
      </c>
      <c r="C93" s="22" t="s">
        <v>4</v>
      </c>
      <c r="D93" s="23" t="s">
        <v>4</v>
      </c>
      <c r="E93" s="24" t="s">
        <v>4</v>
      </c>
      <c r="F93" s="23"/>
      <c r="G93" s="49"/>
      <c r="H93" s="49" t="str">
        <f t="shared" si="4"/>
        <v/>
      </c>
    </row>
    <row r="94" spans="1:8" ht="86.4" x14ac:dyDescent="0.3">
      <c r="A94" s="35" t="s">
        <v>152</v>
      </c>
      <c r="B94" s="25" t="s">
        <v>180</v>
      </c>
      <c r="C94" s="34" t="s">
        <v>153</v>
      </c>
      <c r="D94" s="19">
        <v>18000</v>
      </c>
      <c r="E94" s="17">
        <v>3</v>
      </c>
      <c r="F94" s="19">
        <f>MMULT(D94,E94)</f>
        <v>54000</v>
      </c>
      <c r="G94" s="49"/>
      <c r="H94" s="49" t="str">
        <f t="shared" si="4"/>
        <v/>
      </c>
    </row>
    <row r="95" spans="1:8" s="1" customFormat="1" ht="15.6" x14ac:dyDescent="0.3">
      <c r="A95" s="20" t="s">
        <v>154</v>
      </c>
      <c r="B95" s="21" t="s">
        <v>155</v>
      </c>
      <c r="C95" s="22" t="s">
        <v>4</v>
      </c>
      <c r="D95" s="23" t="s">
        <v>4</v>
      </c>
      <c r="E95" s="24" t="s">
        <v>4</v>
      </c>
      <c r="F95" s="23"/>
      <c r="G95" s="49"/>
      <c r="H95" s="49" t="str">
        <f t="shared" si="4"/>
        <v/>
      </c>
    </row>
    <row r="96" spans="1:8" ht="43.2" x14ac:dyDescent="0.3">
      <c r="A96" s="35" t="s">
        <v>156</v>
      </c>
      <c r="B96" s="25" t="s">
        <v>157</v>
      </c>
      <c r="C96" s="34" t="s">
        <v>153</v>
      </c>
      <c r="D96" s="19">
        <v>4800</v>
      </c>
      <c r="E96" s="17">
        <v>1.7</v>
      </c>
      <c r="F96" s="19">
        <f>MMULT(D96,E96)</f>
        <v>8160</v>
      </c>
      <c r="G96" s="49"/>
      <c r="H96" s="49" t="str">
        <f t="shared" si="4"/>
        <v/>
      </c>
    </row>
    <row r="97" spans="1:8" ht="28.8" x14ac:dyDescent="0.3">
      <c r="A97" s="35" t="s">
        <v>158</v>
      </c>
      <c r="B97" s="25" t="s">
        <v>159</v>
      </c>
      <c r="C97" s="34" t="s">
        <v>160</v>
      </c>
      <c r="D97" s="19">
        <v>400</v>
      </c>
      <c r="E97" s="17">
        <v>175</v>
      </c>
      <c r="F97" s="19">
        <f>MMULT(D97,E97)</f>
        <v>70000</v>
      </c>
      <c r="G97" s="49"/>
      <c r="H97" s="49" t="str">
        <f t="shared" si="4"/>
        <v/>
      </c>
    </row>
    <row r="98" spans="1:8" s="1" customFormat="1" ht="15.6" x14ac:dyDescent="0.3">
      <c r="A98" s="20" t="s">
        <v>161</v>
      </c>
      <c r="B98" s="21" t="s">
        <v>162</v>
      </c>
      <c r="C98" s="22" t="s">
        <v>4</v>
      </c>
      <c r="D98" s="23" t="s">
        <v>4</v>
      </c>
      <c r="E98" s="24" t="s">
        <v>4</v>
      </c>
      <c r="F98" s="23"/>
      <c r="G98" s="49"/>
      <c r="H98" s="49" t="str">
        <f t="shared" si="4"/>
        <v/>
      </c>
    </row>
    <row r="99" spans="1:8" ht="28.8" x14ac:dyDescent="0.3">
      <c r="A99" s="35" t="s">
        <v>163</v>
      </c>
      <c r="B99" s="25" t="s">
        <v>164</v>
      </c>
      <c r="C99" s="34" t="s">
        <v>165</v>
      </c>
      <c r="D99" s="19">
        <v>1500</v>
      </c>
      <c r="E99" s="17">
        <v>5</v>
      </c>
      <c r="F99" s="19">
        <f t="shared" ref="F99:F104" si="5">MMULT(D99,E99)</f>
        <v>7500</v>
      </c>
      <c r="G99" s="49"/>
      <c r="H99" s="49" t="str">
        <f t="shared" si="4"/>
        <v/>
      </c>
    </row>
    <row r="100" spans="1:8" ht="28.8" x14ac:dyDescent="0.3">
      <c r="A100" s="35" t="s">
        <v>166</v>
      </c>
      <c r="B100" s="25" t="s">
        <v>167</v>
      </c>
      <c r="C100" s="34" t="s">
        <v>165</v>
      </c>
      <c r="D100" s="19">
        <v>750</v>
      </c>
      <c r="E100" s="17">
        <v>10</v>
      </c>
      <c r="F100" s="19">
        <f t="shared" si="5"/>
        <v>7500</v>
      </c>
      <c r="G100" s="49"/>
      <c r="H100" s="49" t="str">
        <f t="shared" si="4"/>
        <v/>
      </c>
    </row>
    <row r="101" spans="1:8" x14ac:dyDescent="0.3">
      <c r="A101" s="35" t="s">
        <v>168</v>
      </c>
      <c r="B101" s="25" t="s">
        <v>169</v>
      </c>
      <c r="C101" s="34" t="s">
        <v>165</v>
      </c>
      <c r="D101" s="19">
        <v>1500</v>
      </c>
      <c r="E101" s="17">
        <v>2</v>
      </c>
      <c r="F101" s="19">
        <f t="shared" si="5"/>
        <v>3000</v>
      </c>
      <c r="G101" s="49"/>
      <c r="H101" s="49" t="str">
        <f t="shared" si="4"/>
        <v/>
      </c>
    </row>
    <row r="102" spans="1:8" ht="28.8" x14ac:dyDescent="0.3">
      <c r="A102" s="35" t="s">
        <v>170</v>
      </c>
      <c r="B102" s="25" t="s">
        <v>171</v>
      </c>
      <c r="C102" s="34" t="s">
        <v>165</v>
      </c>
      <c r="D102" s="19">
        <v>500</v>
      </c>
      <c r="E102" s="17">
        <v>30</v>
      </c>
      <c r="F102" s="19">
        <f t="shared" si="5"/>
        <v>15000</v>
      </c>
      <c r="G102" s="49"/>
      <c r="H102" s="49" t="str">
        <f t="shared" si="4"/>
        <v/>
      </c>
    </row>
    <row r="103" spans="1:8" ht="28.8" x14ac:dyDescent="0.3">
      <c r="A103" s="35" t="s">
        <v>172</v>
      </c>
      <c r="B103" s="25" t="s">
        <v>173</v>
      </c>
      <c r="C103" s="34" t="s">
        <v>138</v>
      </c>
      <c r="D103" s="19">
        <v>120</v>
      </c>
      <c r="E103" s="17">
        <v>1300</v>
      </c>
      <c r="F103" s="19">
        <f t="shared" si="5"/>
        <v>156000</v>
      </c>
      <c r="G103" s="49"/>
      <c r="H103" s="49" t="str">
        <f t="shared" si="4"/>
        <v/>
      </c>
    </row>
    <row r="104" spans="1:8" ht="28.8" x14ac:dyDescent="0.3">
      <c r="A104" s="35" t="s">
        <v>174</v>
      </c>
      <c r="B104" s="25" t="s">
        <v>175</v>
      </c>
      <c r="C104" s="34" t="s">
        <v>138</v>
      </c>
      <c r="D104" s="19">
        <v>120</v>
      </c>
      <c r="E104" s="17">
        <v>1800</v>
      </c>
      <c r="F104" s="19">
        <f t="shared" si="5"/>
        <v>216000</v>
      </c>
      <c r="G104" s="49"/>
      <c r="H104" s="49" t="str">
        <f t="shared" si="4"/>
        <v/>
      </c>
    </row>
    <row r="105" spans="1:8" ht="15.6" x14ac:dyDescent="0.3">
      <c r="B105" s="42"/>
      <c r="C105" s="43"/>
      <c r="D105" s="47" t="s">
        <v>219</v>
      </c>
      <c r="E105" s="44"/>
      <c r="F105" s="45">
        <f>SUM(F1:F104)</f>
        <v>5140515</v>
      </c>
      <c r="G105" s="46"/>
      <c r="H105" s="45">
        <f>SUM(H1:H104)</f>
        <v>0</v>
      </c>
    </row>
    <row r="106" spans="1:8" ht="18" x14ac:dyDescent="0.35">
      <c r="D106" s="47" t="s">
        <v>218</v>
      </c>
      <c r="F106" s="41">
        <f>F105*1.17</f>
        <v>6014402.5499999998</v>
      </c>
      <c r="H106" s="41">
        <f>H105*1.17</f>
        <v>0</v>
      </c>
    </row>
  </sheetData>
  <sheetProtection algorithmName="SHA-512" hashValue="7fzOHtL+akLjKEENuRnz+leVGxS3XUoT+PeF886ybQ47qef4k4iZCM9YcacqXdYpY1ryUOKnDVneboDL70/fJQ==" saltValue="1oE6fNrNh91etDibtTygBA==" spinCount="100000" sheet="1" objects="1" scenarios="1" selectLockedCells="1"/>
  <autoFilter ref="A4:H106" xr:uid="{00000000-0001-0000-0000-000000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30222_01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Shlomi Gantz</cp:lastModifiedBy>
  <dcterms:created xsi:type="dcterms:W3CDTF">2023-11-07T14:55:00Z</dcterms:created>
  <dcterms:modified xsi:type="dcterms:W3CDTF">2023-12-12T08:01:53Z</dcterms:modified>
</cp:coreProperties>
</file>